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bleau de Bord" sheetId="1" state="visible" r:id="rId1"/>
    <sheet xmlns:r="http://schemas.openxmlformats.org/officeDocument/2006/relationships" name="Budget Annuel" sheetId="2" state="visible" r:id="rId2"/>
    <sheet xmlns:r="http://schemas.openxmlformats.org/officeDocument/2006/relationships" name="Suivi Réservations" sheetId="3" state="visible" r:id="rId3"/>
    <sheet xmlns:r="http://schemas.openxmlformats.org/officeDocument/2006/relationships" name="Calculateur de Tarifs" sheetId="4" state="visible" r:id="rId4"/>
    <sheet xmlns:r="http://schemas.openxmlformats.org/officeDocument/2006/relationships" name="Tracker 12 Moi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 DH"/>
    <numFmt numFmtId="165" formatCode="0.0%"/>
  </numFmts>
  <fonts count="14">
    <font>
      <name val="Calibri"/>
      <family val="2"/>
      <color theme="1"/>
      <sz val="11"/>
      <scheme val="minor"/>
    </font>
    <font>
      <name val="Arial"/>
      <b val="1"/>
      <color rgb="00FFFFFF"/>
      <sz val="15"/>
    </font>
    <font>
      <name val="Arial"/>
      <i val="1"/>
      <color rgb="001A3A6B"/>
      <sz val="10"/>
    </font>
    <font>
      <name val="Arial"/>
      <b val="1"/>
      <color rgb="00FFFFFF"/>
      <sz val="11"/>
    </font>
    <font>
      <name val="Arial"/>
      <b val="1"/>
      <color rgb="00FFFFFF"/>
      <sz val="10"/>
    </font>
    <font>
      <name val="Arial"/>
      <color rgb="00000000"/>
      <sz val="10"/>
    </font>
    <font>
      <name val="Arial"/>
      <b val="1"/>
      <color rgb="000000CC"/>
      <sz val="10"/>
    </font>
    <font>
      <name val="Arial"/>
      <b val="1"/>
      <color rgb="00000000"/>
      <sz val="10"/>
    </font>
    <font>
      <name val="Arial"/>
      <b val="1"/>
      <color rgb="00FFFFFF"/>
      <sz val="14"/>
    </font>
    <font>
      <name val="Arial"/>
      <i val="1"/>
      <color rgb="001A3A6B"/>
      <sz val="9"/>
    </font>
    <font>
      <name val="Arial"/>
      <b val="1"/>
      <color rgb="00FFFFFF"/>
      <sz val="13"/>
    </font>
    <font>
      <name val="Arial"/>
      <b val="1"/>
      <color rgb="000000CC"/>
      <sz val="11"/>
    </font>
    <font>
      <name val="Arial"/>
      <b val="1"/>
      <color rgb="00E67E22"/>
      <sz val="12"/>
    </font>
    <font>
      <name val="Arial"/>
      <b val="1"/>
      <color rgb="00E67E22"/>
      <sz val="10"/>
    </font>
  </fonts>
  <fills count="9">
    <fill>
      <patternFill/>
    </fill>
    <fill>
      <patternFill patternType="gray125"/>
    </fill>
    <fill>
      <patternFill patternType="solid">
        <fgColor rgb="001A3A6B"/>
      </patternFill>
    </fill>
    <fill>
      <patternFill patternType="solid">
        <fgColor rgb="00EAF1FB"/>
      </patternFill>
    </fill>
    <fill>
      <patternFill patternType="solid">
        <fgColor rgb="00E67E22"/>
      </patternFill>
    </fill>
    <fill>
      <patternFill patternType="solid">
        <fgColor rgb="00FFFFFF"/>
      </patternFill>
    </fill>
    <fill>
      <patternFill patternType="solid">
        <fgColor rgb="00DDEEFF"/>
      </patternFill>
    </fill>
    <fill>
      <patternFill patternType="solid">
        <fgColor rgb="00FEF5EC"/>
      </patternFill>
    </fill>
    <fill>
      <patternFill patternType="solid">
        <fgColor rgb="002E6DB4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left" vertical="center"/>
    </xf>
    <xf numFmtId="0" fontId="4" fillId="2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0" fontId="5" fillId="5" borderId="1" applyAlignment="1" pivotButton="0" quotePrefix="0" xfId="0">
      <alignment horizontal="right" vertical="center"/>
    </xf>
    <xf numFmtId="0" fontId="6" fillId="6" borderId="1" applyAlignment="1" pivotButton="0" quotePrefix="0" xfId="0">
      <alignment horizontal="right" vertical="center"/>
    </xf>
    <xf numFmtId="164" fontId="5" fillId="5" borderId="1" applyAlignment="1" pivotButton="0" quotePrefix="0" xfId="0">
      <alignment horizontal="right" vertical="center"/>
    </xf>
    <xf numFmtId="0" fontId="7" fillId="7" borderId="1" applyAlignment="1" pivotButton="0" quotePrefix="0" xfId="0">
      <alignment horizontal="left" vertical="center"/>
    </xf>
    <xf numFmtId="0" fontId="7" fillId="7" borderId="1" applyAlignment="1" pivotButton="0" quotePrefix="0" xfId="0">
      <alignment horizontal="right" vertical="center"/>
    </xf>
    <xf numFmtId="164" fontId="7" fillId="7" borderId="1" applyAlignment="1" pivotButton="0" quotePrefix="0" xfId="0">
      <alignment horizontal="right" vertical="center"/>
    </xf>
    <xf numFmtId="0" fontId="8" fillId="2" borderId="1" applyAlignment="1" pivotButton="0" quotePrefix="0" xfId="0">
      <alignment horizontal="center" vertical="center"/>
    </xf>
    <xf numFmtId="0" fontId="4" fillId="8" borderId="1" applyAlignment="1" pivotButton="0" quotePrefix="0" xfId="0">
      <alignment horizontal="center" vertical="center"/>
    </xf>
    <xf numFmtId="164" fontId="6" fillId="6" borderId="1" applyAlignment="1" pivotButton="0" quotePrefix="0" xfId="0">
      <alignment horizontal="right" vertical="center"/>
    </xf>
    <xf numFmtId="165" fontId="5" fillId="5" borderId="1" applyAlignment="1" pivotButton="0" quotePrefix="0" xfId="0">
      <alignment horizontal="right" vertical="center"/>
    </xf>
    <xf numFmtId="0" fontId="9" fillId="3" borderId="1" applyAlignment="1" pivotButton="0" quotePrefix="0" xfId="0">
      <alignment horizontal="center" vertical="center"/>
    </xf>
    <xf numFmtId="0" fontId="10" fillId="2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164" fontId="3" fillId="4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center" vertical="center"/>
    </xf>
    <xf numFmtId="0" fontId="11" fillId="6" borderId="1" applyAlignment="1" pivotButton="0" quotePrefix="0" xfId="0">
      <alignment horizontal="right" vertical="center"/>
    </xf>
    <xf numFmtId="9" fontId="11" fillId="6" borderId="1" applyAlignment="1" pivotButton="0" quotePrefix="0" xfId="0">
      <alignment horizontal="right" vertical="center"/>
    </xf>
    <xf numFmtId="0" fontId="7" fillId="3" borderId="1" applyAlignment="1" pivotButton="0" quotePrefix="0" xfId="0">
      <alignment horizontal="left" vertical="center"/>
    </xf>
    <xf numFmtId="0" fontId="7" fillId="5" borderId="1" applyAlignment="1" pivotButton="0" quotePrefix="0" xfId="0">
      <alignment horizontal="right" vertical="center"/>
    </xf>
    <xf numFmtId="164" fontId="12" fillId="7" borderId="1" applyAlignment="1" pivotButton="0" quotePrefix="0" xfId="0">
      <alignment horizontal="right" vertical="center"/>
    </xf>
    <xf numFmtId="9" fontId="5" fillId="5" borderId="1" applyAlignment="1" pivotButton="0" quotePrefix="0" xfId="0">
      <alignment horizontal="right" vertical="center"/>
    </xf>
    <xf numFmtId="3" fontId="6" fillId="6" borderId="1" applyAlignment="1" pivotButton="0" quotePrefix="0" xfId="0">
      <alignment horizontal="right" vertical="center"/>
    </xf>
    <xf numFmtId="3" fontId="13" fillId="7" borderId="1" applyAlignment="1" pivotButton="0" quotePrefix="0" xfId="0">
      <alignment horizontal="right" vertical="center"/>
    </xf>
    <xf numFmtId="164" fontId="13" fillId="7" borderId="1" applyAlignment="1" pivotButton="0" quotePrefix="0" xfId="0">
      <alignment horizontal="right" vertical="center"/>
    </xf>
    <xf numFmtId="165" fontId="6" fillId="6" borderId="1" applyAlignment="1" pivotButton="0" quotePrefix="0" xfId="0">
      <alignment horizontal="right" vertical="center"/>
    </xf>
    <xf numFmtId="165" fontId="13" fillId="7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7"/>
  <sheetViews>
    <sheetView showGridLines="0" workbookViewId="0">
      <selection activeCell="A1" sqref="A1"/>
    </sheetView>
  </sheetViews>
  <sheetFormatPr baseColWidth="8" defaultRowHeight="15"/>
  <cols>
    <col width="32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 ht="42" customHeight="1">
      <c r="A1" s="1" t="inlineStr">
        <is>
          <t>TABLEAU DE BORD — AGENCE DE LOCATION DE VOITURES</t>
        </is>
      </c>
    </row>
    <row r="2" ht="20" customHeight="1">
      <c r="A2" s="2" t="inlineStr">
        <is>
          <t>Agence : _________________________   Ville : _________________________   Mois : _________________________</t>
        </is>
      </c>
    </row>
    <row r="3" ht="10" customHeight="1"/>
    <row r="4" ht="24" customHeight="1">
      <c r="A4" s="3" t="inlineStr">
        <is>
          <t xml:space="preserve">  INDICATEURS CLÉS DU MOIS</t>
        </is>
      </c>
    </row>
    <row r="5" ht="26" customHeight="1">
      <c r="A5" s="4" t="inlineStr">
        <is>
          <t>Indicateur</t>
        </is>
      </c>
      <c r="B5" s="4" t="inlineStr">
        <is>
          <t>Objectif cible</t>
        </is>
      </c>
      <c r="C5" s="4" t="inlineStr">
        <is>
          <t>Ce mois</t>
        </is>
      </c>
      <c r="D5" s="4" t="inlineStr">
        <is>
          <t>Mois précédent</t>
        </is>
      </c>
      <c r="E5" s="4" t="inlineStr">
        <is>
          <t>Variation</t>
        </is>
      </c>
      <c r="F5" s="4" t="inlineStr">
        <is>
          <t>Statut</t>
        </is>
      </c>
      <c r="G5" s="4" t="inlineStr">
        <is>
          <t>Notes</t>
        </is>
      </c>
    </row>
    <row r="6" ht="20" customHeight="1">
      <c r="A6" s="5" t="inlineStr">
        <is>
          <t>Taux d'occupation (%)</t>
        </is>
      </c>
      <c r="B6" s="6" t="inlineStr">
        <is>
          <t>55-65%</t>
        </is>
      </c>
      <c r="C6" s="7" t="inlineStr"/>
      <c r="D6" s="7" t="inlineStr"/>
      <c r="E6" s="6" t="inlineStr"/>
      <c r="F6" s="6" t="inlineStr"/>
      <c r="G6" s="6" t="inlineStr"/>
    </row>
    <row r="7" ht="20" customHeight="1">
      <c r="A7" s="5" t="inlineStr">
        <is>
          <t>Revenu total (DH)</t>
        </is>
      </c>
      <c r="B7" s="6" t="inlineStr">
        <is>
          <t>20 000+ DH</t>
        </is>
      </c>
      <c r="C7" s="7" t="inlineStr"/>
      <c r="D7" s="7" t="inlineStr"/>
      <c r="E7" s="6" t="inlineStr"/>
      <c r="F7" s="6" t="inlineStr"/>
      <c r="G7" s="6" t="inlineStr"/>
    </row>
    <row r="8" ht="20" customHeight="1">
      <c r="A8" s="5" t="inlineStr">
        <is>
          <t>Revenu par voiture (DH)</t>
        </is>
      </c>
      <c r="B8" s="6" t="inlineStr">
        <is>
          <t>4 000-6 000 DH</t>
        </is>
      </c>
      <c r="C8" s="7" t="inlineStr"/>
      <c r="D8" s="7" t="inlineStr"/>
      <c r="E8" s="6" t="inlineStr"/>
      <c r="F8" s="6" t="inlineStr"/>
      <c r="G8" s="6" t="inlineStr"/>
    </row>
    <row r="9" ht="20" customHeight="1">
      <c r="A9" s="5" t="inlineStr">
        <is>
          <t>Nombre de réservations</t>
        </is>
      </c>
      <c r="B9" s="6" t="inlineStr">
        <is>
          <t>50+</t>
        </is>
      </c>
      <c r="C9" s="7" t="inlineStr"/>
      <c r="D9" s="7" t="inlineStr"/>
      <c r="E9" s="6" t="inlineStr"/>
      <c r="F9" s="6" t="inlineStr"/>
      <c r="G9" s="6" t="inlineStr"/>
    </row>
    <row r="10" ht="20" customHeight="1">
      <c r="A10" s="5" t="inlineStr">
        <is>
          <t>Coût d'acquisition client (DH)</t>
        </is>
      </c>
      <c r="B10" s="6" t="inlineStr">
        <is>
          <t>&lt; 400 DH</t>
        </is>
      </c>
      <c r="C10" s="7" t="inlineStr"/>
      <c r="D10" s="7" t="inlineStr"/>
      <c r="E10" s="6" t="inlineStr"/>
      <c r="F10" s="6" t="inlineStr"/>
      <c r="G10" s="6" t="inlineStr"/>
    </row>
    <row r="11" ht="20" customHeight="1">
      <c r="A11" s="5" t="inlineStr">
        <is>
          <t>Marge brute (%)</t>
        </is>
      </c>
      <c r="B11" s="6" t="inlineStr">
        <is>
          <t>50-60%</t>
        </is>
      </c>
      <c r="C11" s="7" t="inlineStr"/>
      <c r="D11" s="7" t="inlineStr"/>
      <c r="E11" s="6" t="inlineStr"/>
      <c r="F11" s="6" t="inlineStr"/>
      <c r="G11" s="6" t="inlineStr"/>
    </row>
    <row r="12" ht="20" customHeight="1">
      <c r="A12" s="5" t="inlineStr">
        <is>
          <t>Nb nouveaux clients</t>
        </is>
      </c>
      <c r="B12" s="6" t="inlineStr"/>
      <c r="C12" s="7" t="inlineStr"/>
      <c r="D12" s="7" t="inlineStr"/>
      <c r="E12" s="6" t="inlineStr"/>
      <c r="F12" s="6" t="inlineStr"/>
      <c r="G12" s="6" t="inlineStr"/>
    </row>
    <row r="13" ht="20" customHeight="1">
      <c r="A13" s="5" t="inlineStr">
        <is>
          <t>Impayés (DH)</t>
        </is>
      </c>
      <c r="B13" s="6" t="inlineStr">
        <is>
          <t>0 DH</t>
        </is>
      </c>
      <c r="C13" s="7" t="inlineStr"/>
      <c r="D13" s="7" t="inlineStr"/>
      <c r="E13" s="6" t="inlineStr"/>
      <c r="F13" s="6" t="inlineStr"/>
      <c r="G13" s="6" t="inlineStr"/>
    </row>
    <row r="14" ht="10" customHeight="1"/>
    <row r="15" ht="24" customHeight="1">
      <c r="A15" s="3" t="inlineStr">
        <is>
          <t xml:space="preserve">  REVENUS PAR VOITURE CE MOIS</t>
        </is>
      </c>
    </row>
    <row r="16" ht="26" customHeight="1">
      <c r="A16" s="4" t="inlineStr">
        <is>
          <t>Voiture</t>
        </is>
      </c>
      <c r="B16" s="4" t="inlineStr">
        <is>
          <t>Modèle</t>
        </is>
      </c>
      <c r="C16" s="4" t="inlineStr">
        <is>
          <t>Jours loués</t>
        </is>
      </c>
      <c r="D16" s="4" t="inlineStr">
        <is>
          <t>Tarif moy./jour</t>
        </is>
      </c>
      <c r="E16" s="4" t="inlineStr">
        <is>
          <t>Revenu brut (DH)</t>
        </is>
      </c>
      <c r="F16" s="4" t="inlineStr">
        <is>
          <t>Coûts (DH)</t>
        </is>
      </c>
      <c r="G16" s="4" t="inlineStr">
        <is>
          <t>Marge nette (DH)</t>
        </is>
      </c>
    </row>
    <row r="17" ht="20" customHeight="1">
      <c r="A17" s="5" t="inlineStr">
        <is>
          <t>Voiture 1</t>
        </is>
      </c>
      <c r="B17" s="6" t="inlineStr"/>
      <c r="C17" s="7" t="n">
        <v>0</v>
      </c>
      <c r="D17" s="7" t="n">
        <v>0</v>
      </c>
      <c r="E17" s="8">
        <f>C17*D17</f>
        <v/>
      </c>
      <c r="F17" s="7" t="n">
        <v>0</v>
      </c>
      <c r="G17" s="8">
        <f>E17-F17</f>
        <v/>
      </c>
    </row>
    <row r="18" ht="20" customHeight="1">
      <c r="A18" s="5" t="inlineStr">
        <is>
          <t>Voiture 2</t>
        </is>
      </c>
      <c r="B18" s="6" t="inlineStr"/>
      <c r="C18" s="7" t="n">
        <v>0</v>
      </c>
      <c r="D18" s="7" t="n">
        <v>0</v>
      </c>
      <c r="E18" s="8">
        <f>C18*D18</f>
        <v/>
      </c>
      <c r="F18" s="7" t="n">
        <v>0</v>
      </c>
      <c r="G18" s="8">
        <f>E18-F18</f>
        <v/>
      </c>
    </row>
    <row r="19" ht="20" customHeight="1">
      <c r="A19" s="5" t="inlineStr">
        <is>
          <t>Voiture 3</t>
        </is>
      </c>
      <c r="B19" s="6" t="inlineStr"/>
      <c r="C19" s="7" t="n">
        <v>0</v>
      </c>
      <c r="D19" s="7" t="n">
        <v>0</v>
      </c>
      <c r="E19" s="8">
        <f>C19*D19</f>
        <v/>
      </c>
      <c r="F19" s="7" t="n">
        <v>0</v>
      </c>
      <c r="G19" s="8">
        <f>E19-F19</f>
        <v/>
      </c>
    </row>
    <row r="20" ht="20" customHeight="1">
      <c r="A20" s="5" t="inlineStr">
        <is>
          <t>Voiture 4</t>
        </is>
      </c>
      <c r="B20" s="6" t="inlineStr"/>
      <c r="C20" s="7" t="n">
        <v>0</v>
      </c>
      <c r="D20" s="7" t="n">
        <v>0</v>
      </c>
      <c r="E20" s="8">
        <f>C20*D20</f>
        <v/>
      </c>
      <c r="F20" s="7" t="n">
        <v>0</v>
      </c>
      <c r="G20" s="8">
        <f>E20-F20</f>
        <v/>
      </c>
    </row>
    <row r="21" ht="20" customHeight="1">
      <c r="A21" s="5" t="inlineStr">
        <is>
          <t>Voiture 5</t>
        </is>
      </c>
      <c r="B21" s="6" t="inlineStr"/>
      <c r="C21" s="7" t="n">
        <v>0</v>
      </c>
      <c r="D21" s="7" t="n">
        <v>0</v>
      </c>
      <c r="E21" s="8">
        <f>C21*D21</f>
        <v/>
      </c>
      <c r="F21" s="7" t="n">
        <v>0</v>
      </c>
      <c r="G21" s="8">
        <f>E21-F21</f>
        <v/>
      </c>
    </row>
    <row r="22" ht="20" customHeight="1">
      <c r="A22" s="5" t="inlineStr">
        <is>
          <t>Voiture 6</t>
        </is>
      </c>
      <c r="B22" s="6" t="inlineStr"/>
      <c r="C22" s="7" t="n">
        <v>0</v>
      </c>
      <c r="D22" s="7" t="n">
        <v>0</v>
      </c>
      <c r="E22" s="8">
        <f>C22*D22</f>
        <v/>
      </c>
      <c r="F22" s="7" t="n">
        <v>0</v>
      </c>
      <c r="G22" s="8">
        <f>E22-F22</f>
        <v/>
      </c>
    </row>
    <row r="23" ht="20" customHeight="1">
      <c r="A23" s="5" t="inlineStr">
        <is>
          <t>Voiture 7</t>
        </is>
      </c>
      <c r="B23" s="6" t="inlineStr"/>
      <c r="C23" s="7" t="n">
        <v>0</v>
      </c>
      <c r="D23" s="7" t="n">
        <v>0</v>
      </c>
      <c r="E23" s="8">
        <f>C23*D23</f>
        <v/>
      </c>
      <c r="F23" s="7" t="n">
        <v>0</v>
      </c>
      <c r="G23" s="8">
        <f>E23-F23</f>
        <v/>
      </c>
    </row>
    <row r="24" ht="20" customHeight="1">
      <c r="A24" s="5" t="inlineStr">
        <is>
          <t>Voiture 8</t>
        </is>
      </c>
      <c r="B24" s="6" t="inlineStr"/>
      <c r="C24" s="7" t="n">
        <v>0</v>
      </c>
      <c r="D24" s="7" t="n">
        <v>0</v>
      </c>
      <c r="E24" s="8">
        <f>C24*D24</f>
        <v/>
      </c>
      <c r="F24" s="7" t="n">
        <v>0</v>
      </c>
      <c r="G24" s="8">
        <f>E24-F24</f>
        <v/>
      </c>
    </row>
    <row r="25" ht="20" customHeight="1">
      <c r="A25" s="5" t="inlineStr">
        <is>
          <t>Voiture 9</t>
        </is>
      </c>
      <c r="B25" s="6" t="inlineStr"/>
      <c r="C25" s="7" t="n">
        <v>0</v>
      </c>
      <c r="D25" s="7" t="n">
        <v>0</v>
      </c>
      <c r="E25" s="8">
        <f>C25*D25</f>
        <v/>
      </c>
      <c r="F25" s="7" t="n">
        <v>0</v>
      </c>
      <c r="G25" s="8">
        <f>E25-F25</f>
        <v/>
      </c>
    </row>
    <row r="26" ht="20" customHeight="1">
      <c r="A26" s="5" t="inlineStr">
        <is>
          <t>Voiture 10</t>
        </is>
      </c>
      <c r="B26" s="6" t="inlineStr"/>
      <c r="C26" s="7" t="n">
        <v>0</v>
      </c>
      <c r="D26" s="7" t="n">
        <v>0</v>
      </c>
      <c r="E26" s="8">
        <f>C26*D26</f>
        <v/>
      </c>
      <c r="F26" s="7" t="n">
        <v>0</v>
      </c>
      <c r="G26" s="8">
        <f>E26-F26</f>
        <v/>
      </c>
    </row>
    <row r="27" ht="20" customHeight="1">
      <c r="A27" s="9" t="inlineStr">
        <is>
          <t>TOTAL</t>
        </is>
      </c>
      <c r="B27" s="10" t="inlineStr"/>
      <c r="C27" s="10">
        <f>SUM(C17:C26)</f>
        <v/>
      </c>
      <c r="D27" s="10" t="inlineStr"/>
      <c r="E27" s="11">
        <f>SUM(E17:E26)</f>
        <v/>
      </c>
      <c r="F27" s="10">
        <f>SUM(F17:F26)</f>
        <v/>
      </c>
      <c r="G27" s="11">
        <f>SUM(G17:G26)</f>
        <v/>
      </c>
    </row>
  </sheetData>
  <mergeCells count="4">
    <mergeCell ref="A15:G15"/>
    <mergeCell ref="A2:G2"/>
    <mergeCell ref="A1:G1"/>
    <mergeCell ref="A4:G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20" customWidth="1" min="2" max="2"/>
    <col width="20" customWidth="1" min="3" max="3"/>
    <col width="20" customWidth="1" min="4" max="4"/>
    <col width="22" customWidth="1" min="5" max="5"/>
  </cols>
  <sheetData>
    <row r="1" ht="38" customHeight="1">
      <c r="A1" s="12" t="inlineStr">
        <is>
          <t>BUDGET DE DÉMARRAGE — AGENCE DE LOCATION — MAROC 2026</t>
        </is>
      </c>
    </row>
    <row r="3" ht="24" customHeight="1">
      <c r="A3" s="3" t="inlineStr">
        <is>
          <t xml:space="preserve">  SCÉNARIO LEASING (Recommandé pour démarrer)</t>
        </is>
      </c>
    </row>
    <row r="4" ht="26" customHeight="1">
      <c r="A4" s="13" t="inlineStr">
        <is>
          <t>Poste de dépense</t>
        </is>
      </c>
      <c r="B4" s="13" t="inlineStr">
        <is>
          <t>Coût Année 1 (DH)</t>
        </is>
      </c>
      <c r="C4" s="13" t="inlineStr">
        <is>
          <t>Coût Mensuel (DH)</t>
        </is>
      </c>
      <c r="D4" s="13" t="inlineStr">
        <is>
          <t>% du Total</t>
        </is>
      </c>
      <c r="E4" s="13" t="inlineStr">
        <is>
          <t>Notes</t>
        </is>
      </c>
    </row>
    <row r="5" ht="20" customHeight="1">
      <c r="A5" s="5" t="inlineStr">
        <is>
          <t>Leasing véhicules (5 voitures)</t>
        </is>
      </c>
      <c r="B5" s="14" t="n">
        <v>336000</v>
      </c>
      <c r="C5" s="8">
        <f>B5/12</f>
        <v/>
      </c>
      <c r="D5" s="15">
        <f>B5/B13</f>
        <v/>
      </c>
      <c r="E5" s="6" t="inlineStr">
        <is>
          <t>3 économiques + 2 confort</t>
        </is>
      </c>
    </row>
    <row r="6" ht="20" customHeight="1">
      <c r="A6" s="5" t="inlineStr">
        <is>
          <t>Assurance flotte (RC + casse partielle)</t>
        </is>
      </c>
      <c r="B6" s="14" t="n">
        <v>50000</v>
      </c>
      <c r="C6" s="8">
        <f>B6/12</f>
        <v/>
      </c>
      <c r="D6" s="15">
        <f>B6/B13</f>
        <v/>
      </c>
      <c r="E6" s="6" t="inlineStr">
        <is>
          <t>Obligatoire légalement</t>
        </is>
      </c>
    </row>
    <row r="7" ht="20" customHeight="1">
      <c r="A7" s="5" t="inlineStr">
        <is>
          <t>Entretien &amp; maintenance (minimal)</t>
        </is>
      </c>
      <c r="B7" s="14" t="n">
        <v>8000</v>
      </c>
      <c r="C7" s="8">
        <f>B7/12</f>
        <v/>
      </c>
      <c r="D7" s="15">
        <f>B7/B13</f>
        <v/>
      </c>
      <c r="E7" s="6" t="inlineStr">
        <is>
          <t>Inclus dans certains contrats leasing</t>
        </is>
      </c>
    </row>
    <row r="8" ht="20" customHeight="1">
      <c r="A8" s="5" t="inlineStr">
        <is>
          <t>Bureau &amp; parking (12 mois)</t>
        </is>
      </c>
      <c r="B8" s="14" t="n">
        <v>54000</v>
      </c>
      <c r="C8" s="8">
        <f>B8/12</f>
        <v/>
      </c>
      <c r="D8" s="15">
        <f>B8/B13</f>
        <v/>
      </c>
      <c r="E8" s="6" t="inlineStr">
        <is>
          <t>≈ 4 500 DH/mois</t>
        </is>
      </c>
    </row>
    <row r="9" ht="20" customHeight="1">
      <c r="A9" s="5" t="inlineStr">
        <is>
          <t>Licences &amp; admin (SARL, CNRA, cartes grises)</t>
        </is>
      </c>
      <c r="B9" s="14" t="n">
        <v>12500</v>
      </c>
      <c r="C9" s="8">
        <f>B9/12</f>
        <v/>
      </c>
      <c r="D9" s="15">
        <f>B9/B13</f>
        <v/>
      </c>
      <c r="E9" s="6" t="inlineStr">
        <is>
          <t>Coût unique au démarrage</t>
        </is>
      </c>
    </row>
    <row r="10" ht="20" customHeight="1">
      <c r="A10" s="5" t="inlineStr">
        <is>
          <t>Tech &amp; outils numériques</t>
        </is>
      </c>
      <c r="B10" s="14" t="n">
        <v>3800</v>
      </c>
      <c r="C10" s="8">
        <f>B10/12</f>
        <v/>
      </c>
      <c r="D10" s="15">
        <f>B10/B13</f>
        <v/>
      </c>
      <c r="E10" s="6" t="inlineStr">
        <is>
          <t>Site web + domaine + logiciel</t>
        </is>
      </c>
    </row>
    <row r="11" ht="20" customHeight="1">
      <c r="A11" s="5" t="inlineStr">
        <is>
          <t>Marketing &amp; acquisition clients</t>
        </is>
      </c>
      <c r="B11" s="14" t="n">
        <v>6300</v>
      </c>
      <c r="C11" s="8">
        <f>B11/12</f>
        <v/>
      </c>
      <c r="D11" s="15">
        <f>B11/B13</f>
        <v/>
      </c>
      <c r="E11" s="6" t="inlineStr">
        <is>
          <t>Facebook Ads + signalétique</t>
        </is>
      </c>
    </row>
    <row r="12" ht="20" customHeight="1">
      <c r="A12" s="5" t="inlineStr">
        <is>
          <t>Fonds de roulement (buffer 3 mois)</t>
        </is>
      </c>
      <c r="B12" s="14" t="n">
        <v>28500</v>
      </c>
      <c r="C12" s="8">
        <f>B12/12</f>
        <v/>
      </c>
      <c r="D12" s="15">
        <f>B12/B13</f>
        <v/>
      </c>
      <c r="E12" s="6" t="inlineStr">
        <is>
          <t>Salaires + imprévus</t>
        </is>
      </c>
    </row>
    <row r="13" ht="20" customHeight="1">
      <c r="A13" s="9" t="inlineStr">
        <is>
          <t>TOTAL AVEC LEASING</t>
        </is>
      </c>
      <c r="B13" s="11">
        <f>SUM(B5:B12)</f>
        <v/>
      </c>
      <c r="C13" s="11">
        <f>SUM(C5:C12)</f>
        <v/>
      </c>
      <c r="D13" s="10" t="inlineStr">
        <is>
          <t>100%</t>
        </is>
      </c>
      <c r="E13" s="10" t="inlineStr">
        <is>
          <t>Option la plus sûre pour débuter</t>
        </is>
      </c>
    </row>
    <row r="14" ht="10" customHeight="1"/>
    <row r="15" ht="24" customHeight="1">
      <c r="A15" s="3" t="inlineStr">
        <is>
          <t xml:space="preserve">  SCÉNARIO CRÉDIT AUTO (Build Equity — vous êtes propriétaire)</t>
        </is>
      </c>
    </row>
    <row r="16" ht="26" customHeight="1">
      <c r="A16" s="13" t="inlineStr">
        <is>
          <t>Poste de dépense</t>
        </is>
      </c>
      <c r="B16" s="13" t="inlineStr">
        <is>
          <t>Coût Année 1 (DH)</t>
        </is>
      </c>
      <c r="C16" s="13" t="inlineStr">
        <is>
          <t>Coût Mensuel (DH)</t>
        </is>
      </c>
      <c r="D16" s="13" t="inlineStr">
        <is>
          <t>% du Total</t>
        </is>
      </c>
      <c r="E16" s="13" t="inlineStr">
        <is>
          <t>Notes</t>
        </is>
      </c>
    </row>
    <row r="17" ht="20" customHeight="1">
      <c r="A17" s="5" t="inlineStr">
        <is>
          <t>Véhicules : apport (25%) + mensualités crédit (12 mois)</t>
        </is>
      </c>
      <c r="B17" s="14" t="n">
        <v>292000</v>
      </c>
      <c r="C17" s="8">
        <f>B17/12</f>
        <v/>
      </c>
      <c r="D17" s="15">
        <f>B17/B25</f>
        <v/>
      </c>
      <c r="E17" s="6" t="inlineStr">
        <is>
          <t>Apport 175k + 117k mensualités</t>
        </is>
      </c>
    </row>
    <row r="18" ht="20" customHeight="1">
      <c r="A18" s="5" t="inlineStr">
        <is>
          <t>Assurance flotte (RC + casse partielle)</t>
        </is>
      </c>
      <c r="B18" s="14" t="n">
        <v>50000</v>
      </c>
      <c r="C18" s="8">
        <f>B18/12</f>
        <v/>
      </c>
      <c r="D18" s="15">
        <f>B18/B25</f>
        <v/>
      </c>
      <c r="E18" s="6" t="inlineStr">
        <is>
          <t>Obligatoire légalement</t>
        </is>
      </c>
    </row>
    <row r="19" ht="20" customHeight="1">
      <c r="A19" s="5" t="inlineStr">
        <is>
          <t>Entretien &amp; maintenance (occasion, préventif)</t>
        </is>
      </c>
      <c r="B19" s="14" t="n">
        <v>22500</v>
      </c>
      <c r="C19" s="8">
        <f>B19/12</f>
        <v/>
      </c>
      <c r="D19" s="15">
        <f>B19/B25</f>
        <v/>
      </c>
      <c r="E19" s="6" t="inlineStr">
        <is>
          <t>4 500 DH/voiture/an</t>
        </is>
      </c>
    </row>
    <row r="20" ht="20" customHeight="1">
      <c r="A20" s="5" t="inlineStr">
        <is>
          <t>Bureau &amp; parking (12 mois)</t>
        </is>
      </c>
      <c r="B20" s="14" t="n">
        <v>54000</v>
      </c>
      <c r="C20" s="8">
        <f>B20/12</f>
        <v/>
      </c>
      <c r="D20" s="15">
        <f>B20/B25</f>
        <v/>
      </c>
      <c r="E20" s="6" t="inlineStr">
        <is>
          <t>≈ 4 500 DH/mois</t>
        </is>
      </c>
    </row>
    <row r="21" ht="20" customHeight="1">
      <c r="A21" s="5" t="inlineStr">
        <is>
          <t>Licences &amp; admin</t>
        </is>
      </c>
      <c r="B21" s="14" t="n">
        <v>12500</v>
      </c>
      <c r="C21" s="8">
        <f>B21/12</f>
        <v/>
      </c>
      <c r="D21" s="15">
        <f>B21/B25</f>
        <v/>
      </c>
      <c r="E21" s="6" t="inlineStr">
        <is>
          <t>Coût unique au démarrage</t>
        </is>
      </c>
    </row>
    <row r="22" ht="20" customHeight="1">
      <c r="A22" s="5" t="inlineStr">
        <is>
          <t>Tech &amp; outils numériques</t>
        </is>
      </c>
      <c r="B22" s="14" t="n">
        <v>3800</v>
      </c>
      <c r="C22" s="8">
        <f>B22/12</f>
        <v/>
      </c>
      <c r="D22" s="15">
        <f>B22/B25</f>
        <v/>
      </c>
      <c r="E22" s="6" t="inlineStr"/>
    </row>
    <row r="23" ht="20" customHeight="1">
      <c r="A23" s="5" t="inlineStr">
        <is>
          <t>Marketing &amp; acquisition clients</t>
        </is>
      </c>
      <c r="B23" s="14" t="n">
        <v>6300</v>
      </c>
      <c r="C23" s="8">
        <f>B23/12</f>
        <v/>
      </c>
      <c r="D23" s="15">
        <f>B23/B25</f>
        <v/>
      </c>
      <c r="E23" s="6" t="inlineStr"/>
    </row>
    <row r="24" ht="20" customHeight="1">
      <c r="A24" s="5" t="inlineStr">
        <is>
          <t>Fonds de roulement (buffer 3 mois)</t>
        </is>
      </c>
      <c r="B24" s="14" t="n">
        <v>28500</v>
      </c>
      <c r="C24" s="8">
        <f>B24/12</f>
        <v/>
      </c>
      <c r="D24" s="15">
        <f>B24/B25</f>
        <v/>
      </c>
      <c r="E24" s="6" t="inlineStr"/>
    </row>
    <row r="25" ht="20" customHeight="1">
      <c r="A25" s="9" t="inlineStr">
        <is>
          <t>TOTAL AVEC CRÉDIT AUTO</t>
        </is>
      </c>
      <c r="B25" s="11">
        <f>SUM(B17:B24)</f>
        <v/>
      </c>
      <c r="C25" s="11">
        <f>SUM(C17:C24)</f>
        <v/>
      </c>
      <c r="D25" s="10" t="inlineStr">
        <is>
          <t>100%</t>
        </is>
      </c>
      <c r="E25" s="10" t="inlineStr">
        <is>
          <t>Vous construisez un actif</t>
        </is>
      </c>
    </row>
    <row r="27" ht="10" customHeight="1"/>
    <row r="28">
      <c r="A28" s="16" t="inlineStr">
        <is>
          <t>Légende : Texte bleu = valeur modifiable selon votre projet | Texte noir = formule calculée automatiquement</t>
        </is>
      </c>
    </row>
  </sheetData>
  <mergeCells count="4">
    <mergeCell ref="A15:E15"/>
    <mergeCell ref="A1:E1"/>
    <mergeCell ref="A28:E28"/>
    <mergeCell ref="A3:E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55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18" customWidth="1" min="3" max="3"/>
    <col width="16" customWidth="1" min="4" max="4"/>
    <col width="16" customWidth="1" min="5" max="5"/>
    <col width="10" customWidth="1" min="6" max="6"/>
    <col width="16" customWidth="1" min="7" max="7"/>
    <col width="14" customWidth="1" min="8" max="8"/>
    <col width="16" customWidth="1" min="9" max="9"/>
    <col width="18" customWidth="1" min="10" max="10"/>
  </cols>
  <sheetData>
    <row r="1" ht="36" customHeight="1">
      <c r="A1" s="17" t="inlineStr">
        <is>
          <t>REGISTRE DES RÉSERVATIONS — À dupliquer chaque mois</t>
        </is>
      </c>
    </row>
    <row r="2" ht="20" customHeight="1">
      <c r="A2" s="2" t="inlineStr">
        <is>
          <t>Mois : _____________   Année : _____________   Agence : _____________________________________________</t>
        </is>
      </c>
    </row>
    <row r="4" ht="26" customHeight="1">
      <c r="A4" s="4" t="inlineStr">
        <is>
          <t>#</t>
        </is>
      </c>
      <c r="B4" s="4" t="inlineStr">
        <is>
          <t>Nom client</t>
        </is>
      </c>
      <c r="C4" s="4" t="inlineStr">
        <is>
          <t>Téléphone / WhatsApp</t>
        </is>
      </c>
      <c r="D4" s="4" t="inlineStr">
        <is>
          <t>Date départ</t>
        </is>
      </c>
      <c r="E4" s="4" t="inlineStr">
        <is>
          <t>Date retour</t>
        </is>
      </c>
      <c r="F4" s="4" t="inlineStr">
        <is>
          <t>Nb jours</t>
        </is>
      </c>
      <c r="G4" s="4" t="inlineStr">
        <is>
          <t>Voiture</t>
        </is>
      </c>
      <c r="H4" s="4" t="inlineStr">
        <is>
          <t>Tarif/jour (DH)</t>
        </is>
      </c>
      <c r="I4" s="4" t="inlineStr">
        <is>
          <t>Total (DH)</t>
        </is>
      </c>
      <c r="J4" s="4" t="inlineStr">
        <is>
          <t>Statut</t>
        </is>
      </c>
    </row>
    <row r="5" ht="20" customHeight="1">
      <c r="A5" s="18" t="n">
        <v>1</v>
      </c>
      <c r="B5" s="6" t="inlineStr"/>
      <c r="C5" s="6" t="inlineStr"/>
      <c r="D5" s="6" t="inlineStr"/>
      <c r="E5" s="6" t="inlineStr"/>
      <c r="F5" s="6">
        <f>IF(AND(D5&lt;&gt;"",E5&lt;&gt;""),E5-D5,"")</f>
        <v/>
      </c>
      <c r="G5" s="6" t="inlineStr"/>
      <c r="H5" s="6" t="n">
        <v>0</v>
      </c>
      <c r="I5" s="8">
        <f>IF(AND(F5&lt;&gt;"",H5&lt;&gt;""),F5*H5,"")</f>
        <v/>
      </c>
      <c r="J5" s="6" t="inlineStr">
        <is>
          <t>En attente</t>
        </is>
      </c>
    </row>
    <row r="6" ht="20" customHeight="1">
      <c r="A6" s="18" t="n">
        <v>2</v>
      </c>
      <c r="B6" s="6" t="inlineStr"/>
      <c r="C6" s="6" t="inlineStr"/>
      <c r="D6" s="6" t="inlineStr"/>
      <c r="E6" s="6" t="inlineStr"/>
      <c r="F6" s="6">
        <f>IF(AND(D6&lt;&gt;"",E6&lt;&gt;""),E6-D6,"")</f>
        <v/>
      </c>
      <c r="G6" s="6" t="inlineStr"/>
      <c r="H6" s="6" t="n">
        <v>0</v>
      </c>
      <c r="I6" s="8">
        <f>IF(AND(F6&lt;&gt;"",H6&lt;&gt;""),F6*H6,"")</f>
        <v/>
      </c>
      <c r="J6" s="6" t="inlineStr">
        <is>
          <t>En attente</t>
        </is>
      </c>
    </row>
    <row r="7" ht="20" customHeight="1">
      <c r="A7" s="18" t="n">
        <v>3</v>
      </c>
      <c r="B7" s="6" t="inlineStr"/>
      <c r="C7" s="6" t="inlineStr"/>
      <c r="D7" s="6" t="inlineStr"/>
      <c r="E7" s="6" t="inlineStr"/>
      <c r="F7" s="6">
        <f>IF(AND(D7&lt;&gt;"",E7&lt;&gt;""),E7-D7,"")</f>
        <v/>
      </c>
      <c r="G7" s="6" t="inlineStr"/>
      <c r="H7" s="6" t="n">
        <v>0</v>
      </c>
      <c r="I7" s="8">
        <f>IF(AND(F7&lt;&gt;"",H7&lt;&gt;""),F7*H7,"")</f>
        <v/>
      </c>
      <c r="J7" s="6" t="inlineStr">
        <is>
          <t>En attente</t>
        </is>
      </c>
    </row>
    <row r="8" ht="20" customHeight="1">
      <c r="A8" s="18" t="n">
        <v>4</v>
      </c>
      <c r="B8" s="6" t="inlineStr"/>
      <c r="C8" s="6" t="inlineStr"/>
      <c r="D8" s="6" t="inlineStr"/>
      <c r="E8" s="6" t="inlineStr"/>
      <c r="F8" s="6">
        <f>IF(AND(D8&lt;&gt;"",E8&lt;&gt;""),E8-D8,"")</f>
        <v/>
      </c>
      <c r="G8" s="6" t="inlineStr"/>
      <c r="H8" s="6" t="n">
        <v>0</v>
      </c>
      <c r="I8" s="8">
        <f>IF(AND(F8&lt;&gt;"",H8&lt;&gt;""),F8*H8,"")</f>
        <v/>
      </c>
      <c r="J8" s="6" t="inlineStr">
        <is>
          <t>En attente</t>
        </is>
      </c>
    </row>
    <row r="9" ht="20" customHeight="1">
      <c r="A9" s="18" t="n">
        <v>5</v>
      </c>
      <c r="B9" s="6" t="inlineStr"/>
      <c r="C9" s="6" t="inlineStr"/>
      <c r="D9" s="6" t="inlineStr"/>
      <c r="E9" s="6" t="inlineStr"/>
      <c r="F9" s="6">
        <f>IF(AND(D9&lt;&gt;"",E9&lt;&gt;""),E9-D9,"")</f>
        <v/>
      </c>
      <c r="G9" s="6" t="inlineStr"/>
      <c r="H9" s="6" t="n">
        <v>0</v>
      </c>
      <c r="I9" s="8">
        <f>IF(AND(F9&lt;&gt;"",H9&lt;&gt;""),F9*H9,"")</f>
        <v/>
      </c>
      <c r="J9" s="6" t="inlineStr">
        <is>
          <t>En attente</t>
        </is>
      </c>
    </row>
    <row r="10" ht="20" customHeight="1">
      <c r="A10" s="18" t="n">
        <v>6</v>
      </c>
      <c r="B10" s="6" t="inlineStr"/>
      <c r="C10" s="6" t="inlineStr"/>
      <c r="D10" s="6" t="inlineStr"/>
      <c r="E10" s="6" t="inlineStr"/>
      <c r="F10" s="6">
        <f>IF(AND(D10&lt;&gt;"",E10&lt;&gt;""),E10-D10,"")</f>
        <v/>
      </c>
      <c r="G10" s="6" t="inlineStr"/>
      <c r="H10" s="6" t="n">
        <v>0</v>
      </c>
      <c r="I10" s="8">
        <f>IF(AND(F10&lt;&gt;"",H10&lt;&gt;""),F10*H10,"")</f>
        <v/>
      </c>
      <c r="J10" s="6" t="inlineStr">
        <is>
          <t>En attente</t>
        </is>
      </c>
    </row>
    <row r="11" ht="20" customHeight="1">
      <c r="A11" s="18" t="n">
        <v>7</v>
      </c>
      <c r="B11" s="6" t="inlineStr"/>
      <c r="C11" s="6" t="inlineStr"/>
      <c r="D11" s="6" t="inlineStr"/>
      <c r="E11" s="6" t="inlineStr"/>
      <c r="F11" s="6">
        <f>IF(AND(D11&lt;&gt;"",E11&lt;&gt;""),E11-D11,"")</f>
        <v/>
      </c>
      <c r="G11" s="6" t="inlineStr"/>
      <c r="H11" s="6" t="n">
        <v>0</v>
      </c>
      <c r="I11" s="8">
        <f>IF(AND(F11&lt;&gt;"",H11&lt;&gt;""),F11*H11,"")</f>
        <v/>
      </c>
      <c r="J11" s="6" t="inlineStr">
        <is>
          <t>En attente</t>
        </is>
      </c>
    </row>
    <row r="12" ht="20" customHeight="1">
      <c r="A12" s="18" t="n">
        <v>8</v>
      </c>
      <c r="B12" s="6" t="inlineStr"/>
      <c r="C12" s="6" t="inlineStr"/>
      <c r="D12" s="6" t="inlineStr"/>
      <c r="E12" s="6" t="inlineStr"/>
      <c r="F12" s="6">
        <f>IF(AND(D12&lt;&gt;"",E12&lt;&gt;""),E12-D12,"")</f>
        <v/>
      </c>
      <c r="G12" s="6" t="inlineStr"/>
      <c r="H12" s="6" t="n">
        <v>0</v>
      </c>
      <c r="I12" s="8">
        <f>IF(AND(F12&lt;&gt;"",H12&lt;&gt;""),F12*H12,"")</f>
        <v/>
      </c>
      <c r="J12" s="6" t="inlineStr">
        <is>
          <t>En attente</t>
        </is>
      </c>
    </row>
    <row r="13" ht="20" customHeight="1">
      <c r="A13" s="18" t="n">
        <v>9</v>
      </c>
      <c r="B13" s="6" t="inlineStr"/>
      <c r="C13" s="6" t="inlineStr"/>
      <c r="D13" s="6" t="inlineStr"/>
      <c r="E13" s="6" t="inlineStr"/>
      <c r="F13" s="6">
        <f>IF(AND(D13&lt;&gt;"",E13&lt;&gt;""),E13-D13,"")</f>
        <v/>
      </c>
      <c r="G13" s="6" t="inlineStr"/>
      <c r="H13" s="6" t="n">
        <v>0</v>
      </c>
      <c r="I13" s="8">
        <f>IF(AND(F13&lt;&gt;"",H13&lt;&gt;""),F13*H13,"")</f>
        <v/>
      </c>
      <c r="J13" s="6" t="inlineStr">
        <is>
          <t>En attente</t>
        </is>
      </c>
    </row>
    <row r="14" ht="20" customHeight="1">
      <c r="A14" s="18" t="n">
        <v>10</v>
      </c>
      <c r="B14" s="6" t="inlineStr"/>
      <c r="C14" s="6" t="inlineStr"/>
      <c r="D14" s="6" t="inlineStr"/>
      <c r="E14" s="6" t="inlineStr"/>
      <c r="F14" s="6">
        <f>IF(AND(D14&lt;&gt;"",E14&lt;&gt;""),E14-D14,"")</f>
        <v/>
      </c>
      <c r="G14" s="6" t="inlineStr"/>
      <c r="H14" s="6" t="n">
        <v>0</v>
      </c>
      <c r="I14" s="8">
        <f>IF(AND(F14&lt;&gt;"",H14&lt;&gt;""),F14*H14,"")</f>
        <v/>
      </c>
      <c r="J14" s="6" t="inlineStr">
        <is>
          <t>En attente</t>
        </is>
      </c>
    </row>
    <row r="15" ht="20" customHeight="1">
      <c r="A15" s="18" t="n">
        <v>11</v>
      </c>
      <c r="B15" s="6" t="inlineStr"/>
      <c r="C15" s="6" t="inlineStr"/>
      <c r="D15" s="6" t="inlineStr"/>
      <c r="E15" s="6" t="inlineStr"/>
      <c r="F15" s="6">
        <f>IF(AND(D15&lt;&gt;"",E15&lt;&gt;""),E15-D15,"")</f>
        <v/>
      </c>
      <c r="G15" s="6" t="inlineStr"/>
      <c r="H15" s="6" t="n">
        <v>0</v>
      </c>
      <c r="I15" s="8">
        <f>IF(AND(F15&lt;&gt;"",H15&lt;&gt;""),F15*H15,"")</f>
        <v/>
      </c>
      <c r="J15" s="6" t="inlineStr">
        <is>
          <t>En attente</t>
        </is>
      </c>
    </row>
    <row r="16" ht="20" customHeight="1">
      <c r="A16" s="18" t="n">
        <v>12</v>
      </c>
      <c r="B16" s="6" t="inlineStr"/>
      <c r="C16" s="6" t="inlineStr"/>
      <c r="D16" s="6" t="inlineStr"/>
      <c r="E16" s="6" t="inlineStr"/>
      <c r="F16" s="6">
        <f>IF(AND(D16&lt;&gt;"",E16&lt;&gt;""),E16-D16,"")</f>
        <v/>
      </c>
      <c r="G16" s="6" t="inlineStr"/>
      <c r="H16" s="6" t="n">
        <v>0</v>
      </c>
      <c r="I16" s="8">
        <f>IF(AND(F16&lt;&gt;"",H16&lt;&gt;""),F16*H16,"")</f>
        <v/>
      </c>
      <c r="J16" s="6" t="inlineStr">
        <is>
          <t>En attente</t>
        </is>
      </c>
    </row>
    <row r="17" ht="20" customHeight="1">
      <c r="A17" s="18" t="n">
        <v>13</v>
      </c>
      <c r="B17" s="6" t="inlineStr"/>
      <c r="C17" s="6" t="inlineStr"/>
      <c r="D17" s="6" t="inlineStr"/>
      <c r="E17" s="6" t="inlineStr"/>
      <c r="F17" s="6">
        <f>IF(AND(D17&lt;&gt;"",E17&lt;&gt;""),E17-D17,"")</f>
        <v/>
      </c>
      <c r="G17" s="6" t="inlineStr"/>
      <c r="H17" s="6" t="n">
        <v>0</v>
      </c>
      <c r="I17" s="8">
        <f>IF(AND(F17&lt;&gt;"",H17&lt;&gt;""),F17*H17,"")</f>
        <v/>
      </c>
      <c r="J17" s="6" t="inlineStr">
        <is>
          <t>En attente</t>
        </is>
      </c>
    </row>
    <row r="18" ht="20" customHeight="1">
      <c r="A18" s="18" t="n">
        <v>14</v>
      </c>
      <c r="B18" s="6" t="inlineStr"/>
      <c r="C18" s="6" t="inlineStr"/>
      <c r="D18" s="6" t="inlineStr"/>
      <c r="E18" s="6" t="inlineStr"/>
      <c r="F18" s="6">
        <f>IF(AND(D18&lt;&gt;"",E18&lt;&gt;""),E18-D18,"")</f>
        <v/>
      </c>
      <c r="G18" s="6" t="inlineStr"/>
      <c r="H18" s="6" t="n">
        <v>0</v>
      </c>
      <c r="I18" s="8">
        <f>IF(AND(F18&lt;&gt;"",H18&lt;&gt;""),F18*H18,"")</f>
        <v/>
      </c>
      <c r="J18" s="6" t="inlineStr">
        <is>
          <t>En attente</t>
        </is>
      </c>
    </row>
    <row r="19" ht="20" customHeight="1">
      <c r="A19" s="18" t="n">
        <v>15</v>
      </c>
      <c r="B19" s="6" t="inlineStr"/>
      <c r="C19" s="6" t="inlineStr"/>
      <c r="D19" s="6" t="inlineStr"/>
      <c r="E19" s="6" t="inlineStr"/>
      <c r="F19" s="6">
        <f>IF(AND(D19&lt;&gt;"",E19&lt;&gt;""),E19-D19,"")</f>
        <v/>
      </c>
      <c r="G19" s="6" t="inlineStr"/>
      <c r="H19" s="6" t="n">
        <v>0</v>
      </c>
      <c r="I19" s="8">
        <f>IF(AND(F19&lt;&gt;"",H19&lt;&gt;""),F19*H19,"")</f>
        <v/>
      </c>
      <c r="J19" s="6" t="inlineStr">
        <is>
          <t>En attente</t>
        </is>
      </c>
    </row>
    <row r="20" ht="20" customHeight="1">
      <c r="A20" s="18" t="n">
        <v>16</v>
      </c>
      <c r="B20" s="6" t="inlineStr"/>
      <c r="C20" s="6" t="inlineStr"/>
      <c r="D20" s="6" t="inlineStr"/>
      <c r="E20" s="6" t="inlineStr"/>
      <c r="F20" s="6">
        <f>IF(AND(D20&lt;&gt;"",E20&lt;&gt;""),E20-D20,"")</f>
        <v/>
      </c>
      <c r="G20" s="6" t="inlineStr"/>
      <c r="H20" s="6" t="n">
        <v>0</v>
      </c>
      <c r="I20" s="8">
        <f>IF(AND(F20&lt;&gt;"",H20&lt;&gt;""),F20*H20,"")</f>
        <v/>
      </c>
      <c r="J20" s="6" t="inlineStr">
        <is>
          <t>En attente</t>
        </is>
      </c>
    </row>
    <row r="21" ht="20" customHeight="1">
      <c r="A21" s="18" t="n">
        <v>17</v>
      </c>
      <c r="B21" s="6" t="inlineStr"/>
      <c r="C21" s="6" t="inlineStr"/>
      <c r="D21" s="6" t="inlineStr"/>
      <c r="E21" s="6" t="inlineStr"/>
      <c r="F21" s="6">
        <f>IF(AND(D21&lt;&gt;"",E21&lt;&gt;""),E21-D21,"")</f>
        <v/>
      </c>
      <c r="G21" s="6" t="inlineStr"/>
      <c r="H21" s="6" t="n">
        <v>0</v>
      </c>
      <c r="I21" s="8">
        <f>IF(AND(F21&lt;&gt;"",H21&lt;&gt;""),F21*H21,"")</f>
        <v/>
      </c>
      <c r="J21" s="6" t="inlineStr">
        <is>
          <t>En attente</t>
        </is>
      </c>
    </row>
    <row r="22" ht="20" customHeight="1">
      <c r="A22" s="18" t="n">
        <v>18</v>
      </c>
      <c r="B22" s="6" t="inlineStr"/>
      <c r="C22" s="6" t="inlineStr"/>
      <c r="D22" s="6" t="inlineStr"/>
      <c r="E22" s="6" t="inlineStr"/>
      <c r="F22" s="6">
        <f>IF(AND(D22&lt;&gt;"",E22&lt;&gt;""),E22-D22,"")</f>
        <v/>
      </c>
      <c r="G22" s="6" t="inlineStr"/>
      <c r="H22" s="6" t="n">
        <v>0</v>
      </c>
      <c r="I22" s="8">
        <f>IF(AND(F22&lt;&gt;"",H22&lt;&gt;""),F22*H22,"")</f>
        <v/>
      </c>
      <c r="J22" s="6" t="inlineStr">
        <is>
          <t>En attente</t>
        </is>
      </c>
    </row>
    <row r="23" ht="20" customHeight="1">
      <c r="A23" s="18" t="n">
        <v>19</v>
      </c>
      <c r="B23" s="6" t="inlineStr"/>
      <c r="C23" s="6" t="inlineStr"/>
      <c r="D23" s="6" t="inlineStr"/>
      <c r="E23" s="6" t="inlineStr"/>
      <c r="F23" s="6">
        <f>IF(AND(D23&lt;&gt;"",E23&lt;&gt;""),E23-D23,"")</f>
        <v/>
      </c>
      <c r="G23" s="6" t="inlineStr"/>
      <c r="H23" s="6" t="n">
        <v>0</v>
      </c>
      <c r="I23" s="8">
        <f>IF(AND(F23&lt;&gt;"",H23&lt;&gt;""),F23*H23,"")</f>
        <v/>
      </c>
      <c r="J23" s="6" t="inlineStr">
        <is>
          <t>En attente</t>
        </is>
      </c>
    </row>
    <row r="24" ht="20" customHeight="1">
      <c r="A24" s="18" t="n">
        <v>20</v>
      </c>
      <c r="B24" s="6" t="inlineStr"/>
      <c r="C24" s="6" t="inlineStr"/>
      <c r="D24" s="6" t="inlineStr"/>
      <c r="E24" s="6" t="inlineStr"/>
      <c r="F24" s="6">
        <f>IF(AND(D24&lt;&gt;"",E24&lt;&gt;""),E24-D24,"")</f>
        <v/>
      </c>
      <c r="G24" s="6" t="inlineStr"/>
      <c r="H24" s="6" t="n">
        <v>0</v>
      </c>
      <c r="I24" s="8">
        <f>IF(AND(F24&lt;&gt;"",H24&lt;&gt;""),F24*H24,"")</f>
        <v/>
      </c>
      <c r="J24" s="6" t="inlineStr">
        <is>
          <t>En attente</t>
        </is>
      </c>
    </row>
    <row r="25" ht="20" customHeight="1">
      <c r="A25" s="18" t="n">
        <v>21</v>
      </c>
      <c r="B25" s="6" t="inlineStr"/>
      <c r="C25" s="6" t="inlineStr"/>
      <c r="D25" s="6" t="inlineStr"/>
      <c r="E25" s="6" t="inlineStr"/>
      <c r="F25" s="6">
        <f>IF(AND(D25&lt;&gt;"",E25&lt;&gt;""),E25-D25,"")</f>
        <v/>
      </c>
      <c r="G25" s="6" t="inlineStr"/>
      <c r="H25" s="6" t="n">
        <v>0</v>
      </c>
      <c r="I25" s="8">
        <f>IF(AND(F25&lt;&gt;"",H25&lt;&gt;""),F25*H25,"")</f>
        <v/>
      </c>
      <c r="J25" s="6" t="inlineStr">
        <is>
          <t>En attente</t>
        </is>
      </c>
    </row>
    <row r="26" ht="20" customHeight="1">
      <c r="A26" s="18" t="n">
        <v>22</v>
      </c>
      <c r="B26" s="6" t="inlineStr"/>
      <c r="C26" s="6" t="inlineStr"/>
      <c r="D26" s="6" t="inlineStr"/>
      <c r="E26" s="6" t="inlineStr"/>
      <c r="F26" s="6">
        <f>IF(AND(D26&lt;&gt;"",E26&lt;&gt;""),E26-D26,"")</f>
        <v/>
      </c>
      <c r="G26" s="6" t="inlineStr"/>
      <c r="H26" s="6" t="n">
        <v>0</v>
      </c>
      <c r="I26" s="8">
        <f>IF(AND(F26&lt;&gt;"",H26&lt;&gt;""),F26*H26,"")</f>
        <v/>
      </c>
      <c r="J26" s="6" t="inlineStr">
        <is>
          <t>En attente</t>
        </is>
      </c>
    </row>
    <row r="27" ht="20" customHeight="1">
      <c r="A27" s="18" t="n">
        <v>23</v>
      </c>
      <c r="B27" s="6" t="inlineStr"/>
      <c r="C27" s="6" t="inlineStr"/>
      <c r="D27" s="6" t="inlineStr"/>
      <c r="E27" s="6" t="inlineStr"/>
      <c r="F27" s="6">
        <f>IF(AND(D27&lt;&gt;"",E27&lt;&gt;""),E27-D27,"")</f>
        <v/>
      </c>
      <c r="G27" s="6" t="inlineStr"/>
      <c r="H27" s="6" t="n">
        <v>0</v>
      </c>
      <c r="I27" s="8">
        <f>IF(AND(F27&lt;&gt;"",H27&lt;&gt;""),F27*H27,"")</f>
        <v/>
      </c>
      <c r="J27" s="6" t="inlineStr">
        <is>
          <t>En attente</t>
        </is>
      </c>
    </row>
    <row r="28" ht="20" customHeight="1">
      <c r="A28" s="18" t="n">
        <v>24</v>
      </c>
      <c r="B28" s="6" t="inlineStr"/>
      <c r="C28" s="6" t="inlineStr"/>
      <c r="D28" s="6" t="inlineStr"/>
      <c r="E28" s="6" t="inlineStr"/>
      <c r="F28" s="6">
        <f>IF(AND(D28&lt;&gt;"",E28&lt;&gt;""),E28-D28,"")</f>
        <v/>
      </c>
      <c r="G28" s="6" t="inlineStr"/>
      <c r="H28" s="6" t="n">
        <v>0</v>
      </c>
      <c r="I28" s="8">
        <f>IF(AND(F28&lt;&gt;"",H28&lt;&gt;""),F28*H28,"")</f>
        <v/>
      </c>
      <c r="J28" s="6" t="inlineStr">
        <is>
          <t>En attente</t>
        </is>
      </c>
    </row>
    <row r="29" ht="20" customHeight="1">
      <c r="A29" s="18" t="n">
        <v>25</v>
      </c>
      <c r="B29" s="6" t="inlineStr"/>
      <c r="C29" s="6" t="inlineStr"/>
      <c r="D29" s="6" t="inlineStr"/>
      <c r="E29" s="6" t="inlineStr"/>
      <c r="F29" s="6">
        <f>IF(AND(D29&lt;&gt;"",E29&lt;&gt;""),E29-D29,"")</f>
        <v/>
      </c>
      <c r="G29" s="6" t="inlineStr"/>
      <c r="H29" s="6" t="n">
        <v>0</v>
      </c>
      <c r="I29" s="8">
        <f>IF(AND(F29&lt;&gt;"",H29&lt;&gt;""),F29*H29,"")</f>
        <v/>
      </c>
      <c r="J29" s="6" t="inlineStr">
        <is>
          <t>En attente</t>
        </is>
      </c>
    </row>
    <row r="30" ht="20" customHeight="1">
      <c r="A30" s="18" t="n">
        <v>26</v>
      </c>
      <c r="B30" s="6" t="inlineStr"/>
      <c r="C30" s="6" t="inlineStr"/>
      <c r="D30" s="6" t="inlineStr"/>
      <c r="E30" s="6" t="inlineStr"/>
      <c r="F30" s="6">
        <f>IF(AND(D30&lt;&gt;"",E30&lt;&gt;""),E30-D30,"")</f>
        <v/>
      </c>
      <c r="G30" s="6" t="inlineStr"/>
      <c r="H30" s="6" t="n">
        <v>0</v>
      </c>
      <c r="I30" s="8">
        <f>IF(AND(F30&lt;&gt;"",H30&lt;&gt;""),F30*H30,"")</f>
        <v/>
      </c>
      <c r="J30" s="6" t="inlineStr">
        <is>
          <t>En attente</t>
        </is>
      </c>
    </row>
    <row r="31" ht="20" customHeight="1">
      <c r="A31" s="18" t="n">
        <v>27</v>
      </c>
      <c r="B31" s="6" t="inlineStr"/>
      <c r="C31" s="6" t="inlineStr"/>
      <c r="D31" s="6" t="inlineStr"/>
      <c r="E31" s="6" t="inlineStr"/>
      <c r="F31" s="6">
        <f>IF(AND(D31&lt;&gt;"",E31&lt;&gt;""),E31-D31,"")</f>
        <v/>
      </c>
      <c r="G31" s="6" t="inlineStr"/>
      <c r="H31" s="6" t="n">
        <v>0</v>
      </c>
      <c r="I31" s="8">
        <f>IF(AND(F31&lt;&gt;"",H31&lt;&gt;""),F31*H31,"")</f>
        <v/>
      </c>
      <c r="J31" s="6" t="inlineStr">
        <is>
          <t>En attente</t>
        </is>
      </c>
    </row>
    <row r="32" ht="20" customHeight="1">
      <c r="A32" s="18" t="n">
        <v>28</v>
      </c>
      <c r="B32" s="6" t="inlineStr"/>
      <c r="C32" s="6" t="inlineStr"/>
      <c r="D32" s="6" t="inlineStr"/>
      <c r="E32" s="6" t="inlineStr"/>
      <c r="F32" s="6">
        <f>IF(AND(D32&lt;&gt;"",E32&lt;&gt;""),E32-D32,"")</f>
        <v/>
      </c>
      <c r="G32" s="6" t="inlineStr"/>
      <c r="H32" s="6" t="n">
        <v>0</v>
      </c>
      <c r="I32" s="8">
        <f>IF(AND(F32&lt;&gt;"",H32&lt;&gt;""),F32*H32,"")</f>
        <v/>
      </c>
      <c r="J32" s="6" t="inlineStr">
        <is>
          <t>En attente</t>
        </is>
      </c>
    </row>
    <row r="33" ht="20" customHeight="1">
      <c r="A33" s="18" t="n">
        <v>29</v>
      </c>
      <c r="B33" s="6" t="inlineStr"/>
      <c r="C33" s="6" t="inlineStr"/>
      <c r="D33" s="6" t="inlineStr"/>
      <c r="E33" s="6" t="inlineStr"/>
      <c r="F33" s="6">
        <f>IF(AND(D33&lt;&gt;"",E33&lt;&gt;""),E33-D33,"")</f>
        <v/>
      </c>
      <c r="G33" s="6" t="inlineStr"/>
      <c r="H33" s="6" t="n">
        <v>0</v>
      </c>
      <c r="I33" s="8">
        <f>IF(AND(F33&lt;&gt;"",H33&lt;&gt;""),F33*H33,"")</f>
        <v/>
      </c>
      <c r="J33" s="6" t="inlineStr">
        <is>
          <t>En attente</t>
        </is>
      </c>
    </row>
    <row r="34" ht="20" customHeight="1">
      <c r="A34" s="18" t="n">
        <v>30</v>
      </c>
      <c r="B34" s="6" t="inlineStr"/>
      <c r="C34" s="6" t="inlineStr"/>
      <c r="D34" s="6" t="inlineStr"/>
      <c r="E34" s="6" t="inlineStr"/>
      <c r="F34" s="6">
        <f>IF(AND(D34&lt;&gt;"",E34&lt;&gt;""),E34-D34,"")</f>
        <v/>
      </c>
      <c r="G34" s="6" t="inlineStr"/>
      <c r="H34" s="6" t="n">
        <v>0</v>
      </c>
      <c r="I34" s="8">
        <f>IF(AND(F34&lt;&gt;"",H34&lt;&gt;""),F34*H34,"")</f>
        <v/>
      </c>
      <c r="J34" s="6" t="inlineStr">
        <is>
          <t>En attente</t>
        </is>
      </c>
    </row>
    <row r="35" ht="20" customHeight="1">
      <c r="A35" s="18" t="n">
        <v>31</v>
      </c>
      <c r="B35" s="6" t="inlineStr"/>
      <c r="C35" s="6" t="inlineStr"/>
      <c r="D35" s="6" t="inlineStr"/>
      <c r="E35" s="6" t="inlineStr"/>
      <c r="F35" s="6">
        <f>IF(AND(D35&lt;&gt;"",E35&lt;&gt;""),E35-D35,"")</f>
        <v/>
      </c>
      <c r="G35" s="6" t="inlineStr"/>
      <c r="H35" s="6" t="n">
        <v>0</v>
      </c>
      <c r="I35" s="8">
        <f>IF(AND(F35&lt;&gt;"",H35&lt;&gt;""),F35*H35,"")</f>
        <v/>
      </c>
      <c r="J35" s="6" t="inlineStr">
        <is>
          <t>En attente</t>
        </is>
      </c>
    </row>
    <row r="36" ht="20" customHeight="1">
      <c r="A36" s="18" t="n">
        <v>32</v>
      </c>
      <c r="B36" s="6" t="inlineStr"/>
      <c r="C36" s="6" t="inlineStr"/>
      <c r="D36" s="6" t="inlineStr"/>
      <c r="E36" s="6" t="inlineStr"/>
      <c r="F36" s="6">
        <f>IF(AND(D36&lt;&gt;"",E36&lt;&gt;""),E36-D36,"")</f>
        <v/>
      </c>
      <c r="G36" s="6" t="inlineStr"/>
      <c r="H36" s="6" t="n">
        <v>0</v>
      </c>
      <c r="I36" s="8">
        <f>IF(AND(F36&lt;&gt;"",H36&lt;&gt;""),F36*H36,"")</f>
        <v/>
      </c>
      <c r="J36" s="6" t="inlineStr">
        <is>
          <t>En attente</t>
        </is>
      </c>
    </row>
    <row r="37" ht="20" customHeight="1">
      <c r="A37" s="18" t="n">
        <v>33</v>
      </c>
      <c r="B37" s="6" t="inlineStr"/>
      <c r="C37" s="6" t="inlineStr"/>
      <c r="D37" s="6" t="inlineStr"/>
      <c r="E37" s="6" t="inlineStr"/>
      <c r="F37" s="6">
        <f>IF(AND(D37&lt;&gt;"",E37&lt;&gt;""),E37-D37,"")</f>
        <v/>
      </c>
      <c r="G37" s="6" t="inlineStr"/>
      <c r="H37" s="6" t="n">
        <v>0</v>
      </c>
      <c r="I37" s="8">
        <f>IF(AND(F37&lt;&gt;"",H37&lt;&gt;""),F37*H37,"")</f>
        <v/>
      </c>
      <c r="J37" s="6" t="inlineStr">
        <is>
          <t>En attente</t>
        </is>
      </c>
    </row>
    <row r="38" ht="20" customHeight="1">
      <c r="A38" s="18" t="n">
        <v>34</v>
      </c>
      <c r="B38" s="6" t="inlineStr"/>
      <c r="C38" s="6" t="inlineStr"/>
      <c r="D38" s="6" t="inlineStr"/>
      <c r="E38" s="6" t="inlineStr"/>
      <c r="F38" s="6">
        <f>IF(AND(D38&lt;&gt;"",E38&lt;&gt;""),E38-D38,"")</f>
        <v/>
      </c>
      <c r="G38" s="6" t="inlineStr"/>
      <c r="H38" s="6" t="n">
        <v>0</v>
      </c>
      <c r="I38" s="8">
        <f>IF(AND(F38&lt;&gt;"",H38&lt;&gt;""),F38*H38,"")</f>
        <v/>
      </c>
      <c r="J38" s="6" t="inlineStr">
        <is>
          <t>En attente</t>
        </is>
      </c>
    </row>
    <row r="39" ht="20" customHeight="1">
      <c r="A39" s="18" t="n">
        <v>35</v>
      </c>
      <c r="B39" s="6" t="inlineStr"/>
      <c r="C39" s="6" t="inlineStr"/>
      <c r="D39" s="6" t="inlineStr"/>
      <c r="E39" s="6" t="inlineStr"/>
      <c r="F39" s="6">
        <f>IF(AND(D39&lt;&gt;"",E39&lt;&gt;""),E39-D39,"")</f>
        <v/>
      </c>
      <c r="G39" s="6" t="inlineStr"/>
      <c r="H39" s="6" t="n">
        <v>0</v>
      </c>
      <c r="I39" s="8">
        <f>IF(AND(F39&lt;&gt;"",H39&lt;&gt;""),F39*H39,"")</f>
        <v/>
      </c>
      <c r="J39" s="6" t="inlineStr">
        <is>
          <t>En attente</t>
        </is>
      </c>
    </row>
    <row r="40" ht="20" customHeight="1">
      <c r="A40" s="18" t="n">
        <v>36</v>
      </c>
      <c r="B40" s="6" t="inlineStr"/>
      <c r="C40" s="6" t="inlineStr"/>
      <c r="D40" s="6" t="inlineStr"/>
      <c r="E40" s="6" t="inlineStr"/>
      <c r="F40" s="6">
        <f>IF(AND(D40&lt;&gt;"",E40&lt;&gt;""),E40-D40,"")</f>
        <v/>
      </c>
      <c r="G40" s="6" t="inlineStr"/>
      <c r="H40" s="6" t="n">
        <v>0</v>
      </c>
      <c r="I40" s="8">
        <f>IF(AND(F40&lt;&gt;"",H40&lt;&gt;""),F40*H40,"")</f>
        <v/>
      </c>
      <c r="J40" s="6" t="inlineStr">
        <is>
          <t>En attente</t>
        </is>
      </c>
    </row>
    <row r="41" ht="20" customHeight="1">
      <c r="A41" s="18" t="n">
        <v>37</v>
      </c>
      <c r="B41" s="6" t="inlineStr"/>
      <c r="C41" s="6" t="inlineStr"/>
      <c r="D41" s="6" t="inlineStr"/>
      <c r="E41" s="6" t="inlineStr"/>
      <c r="F41" s="6">
        <f>IF(AND(D41&lt;&gt;"",E41&lt;&gt;""),E41-D41,"")</f>
        <v/>
      </c>
      <c r="G41" s="6" t="inlineStr"/>
      <c r="H41" s="6" t="n">
        <v>0</v>
      </c>
      <c r="I41" s="8">
        <f>IF(AND(F41&lt;&gt;"",H41&lt;&gt;""),F41*H41,"")</f>
        <v/>
      </c>
      <c r="J41" s="6" t="inlineStr">
        <is>
          <t>En attente</t>
        </is>
      </c>
    </row>
    <row r="42" ht="20" customHeight="1">
      <c r="A42" s="18" t="n">
        <v>38</v>
      </c>
      <c r="B42" s="6" t="inlineStr"/>
      <c r="C42" s="6" t="inlineStr"/>
      <c r="D42" s="6" t="inlineStr"/>
      <c r="E42" s="6" t="inlineStr"/>
      <c r="F42" s="6">
        <f>IF(AND(D42&lt;&gt;"",E42&lt;&gt;""),E42-D42,"")</f>
        <v/>
      </c>
      <c r="G42" s="6" t="inlineStr"/>
      <c r="H42" s="6" t="n">
        <v>0</v>
      </c>
      <c r="I42" s="8">
        <f>IF(AND(F42&lt;&gt;"",H42&lt;&gt;""),F42*H42,"")</f>
        <v/>
      </c>
      <c r="J42" s="6" t="inlineStr">
        <is>
          <t>En attente</t>
        </is>
      </c>
    </row>
    <row r="43" ht="20" customHeight="1">
      <c r="A43" s="18" t="n">
        <v>39</v>
      </c>
      <c r="B43" s="6" t="inlineStr"/>
      <c r="C43" s="6" t="inlineStr"/>
      <c r="D43" s="6" t="inlineStr"/>
      <c r="E43" s="6" t="inlineStr"/>
      <c r="F43" s="6">
        <f>IF(AND(D43&lt;&gt;"",E43&lt;&gt;""),E43-D43,"")</f>
        <v/>
      </c>
      <c r="G43" s="6" t="inlineStr"/>
      <c r="H43" s="6" t="n">
        <v>0</v>
      </c>
      <c r="I43" s="8">
        <f>IF(AND(F43&lt;&gt;"",H43&lt;&gt;""),F43*H43,"")</f>
        <v/>
      </c>
      <c r="J43" s="6" t="inlineStr">
        <is>
          <t>En attente</t>
        </is>
      </c>
    </row>
    <row r="44" ht="20" customHeight="1">
      <c r="A44" s="18" t="n">
        <v>40</v>
      </c>
      <c r="B44" s="6" t="inlineStr"/>
      <c r="C44" s="6" t="inlineStr"/>
      <c r="D44" s="6" t="inlineStr"/>
      <c r="E44" s="6" t="inlineStr"/>
      <c r="F44" s="6">
        <f>IF(AND(D44&lt;&gt;"",E44&lt;&gt;""),E44-D44,"")</f>
        <v/>
      </c>
      <c r="G44" s="6" t="inlineStr"/>
      <c r="H44" s="6" t="n">
        <v>0</v>
      </c>
      <c r="I44" s="8">
        <f>IF(AND(F44&lt;&gt;"",H44&lt;&gt;""),F44*H44,"")</f>
        <v/>
      </c>
      <c r="J44" s="6" t="inlineStr">
        <is>
          <t>En attente</t>
        </is>
      </c>
    </row>
    <row r="45" ht="20" customHeight="1">
      <c r="A45" s="18" t="n">
        <v>41</v>
      </c>
      <c r="B45" s="6" t="inlineStr"/>
      <c r="C45" s="6" t="inlineStr"/>
      <c r="D45" s="6" t="inlineStr"/>
      <c r="E45" s="6" t="inlineStr"/>
      <c r="F45" s="6">
        <f>IF(AND(D45&lt;&gt;"",E45&lt;&gt;""),E45-D45,"")</f>
        <v/>
      </c>
      <c r="G45" s="6" t="inlineStr"/>
      <c r="H45" s="6" t="n">
        <v>0</v>
      </c>
      <c r="I45" s="8">
        <f>IF(AND(F45&lt;&gt;"",H45&lt;&gt;""),F45*H45,"")</f>
        <v/>
      </c>
      <c r="J45" s="6" t="inlineStr">
        <is>
          <t>En attente</t>
        </is>
      </c>
    </row>
    <row r="46" ht="20" customHeight="1">
      <c r="A46" s="18" t="n">
        <v>42</v>
      </c>
      <c r="B46" s="6" t="inlineStr"/>
      <c r="C46" s="6" t="inlineStr"/>
      <c r="D46" s="6" t="inlineStr"/>
      <c r="E46" s="6" t="inlineStr"/>
      <c r="F46" s="6">
        <f>IF(AND(D46&lt;&gt;"",E46&lt;&gt;""),E46-D46,"")</f>
        <v/>
      </c>
      <c r="G46" s="6" t="inlineStr"/>
      <c r="H46" s="6" t="n">
        <v>0</v>
      </c>
      <c r="I46" s="8">
        <f>IF(AND(F46&lt;&gt;"",H46&lt;&gt;""),F46*H46,"")</f>
        <v/>
      </c>
      <c r="J46" s="6" t="inlineStr">
        <is>
          <t>En attente</t>
        </is>
      </c>
    </row>
    <row r="47" ht="20" customHeight="1">
      <c r="A47" s="18" t="n">
        <v>43</v>
      </c>
      <c r="B47" s="6" t="inlineStr"/>
      <c r="C47" s="6" t="inlineStr"/>
      <c r="D47" s="6" t="inlineStr"/>
      <c r="E47" s="6" t="inlineStr"/>
      <c r="F47" s="6">
        <f>IF(AND(D47&lt;&gt;"",E47&lt;&gt;""),E47-D47,"")</f>
        <v/>
      </c>
      <c r="G47" s="6" t="inlineStr"/>
      <c r="H47" s="6" t="n">
        <v>0</v>
      </c>
      <c r="I47" s="8">
        <f>IF(AND(F47&lt;&gt;"",H47&lt;&gt;""),F47*H47,"")</f>
        <v/>
      </c>
      <c r="J47" s="6" t="inlineStr">
        <is>
          <t>En attente</t>
        </is>
      </c>
    </row>
    <row r="48" ht="20" customHeight="1">
      <c r="A48" s="18" t="n">
        <v>44</v>
      </c>
      <c r="B48" s="6" t="inlineStr"/>
      <c r="C48" s="6" t="inlineStr"/>
      <c r="D48" s="6" t="inlineStr"/>
      <c r="E48" s="6" t="inlineStr"/>
      <c r="F48" s="6">
        <f>IF(AND(D48&lt;&gt;"",E48&lt;&gt;""),E48-D48,"")</f>
        <v/>
      </c>
      <c r="G48" s="6" t="inlineStr"/>
      <c r="H48" s="6" t="n">
        <v>0</v>
      </c>
      <c r="I48" s="8">
        <f>IF(AND(F48&lt;&gt;"",H48&lt;&gt;""),F48*H48,"")</f>
        <v/>
      </c>
      <c r="J48" s="6" t="inlineStr">
        <is>
          <t>En attente</t>
        </is>
      </c>
    </row>
    <row r="49" ht="20" customHeight="1">
      <c r="A49" s="18" t="n">
        <v>45</v>
      </c>
      <c r="B49" s="6" t="inlineStr"/>
      <c r="C49" s="6" t="inlineStr"/>
      <c r="D49" s="6" t="inlineStr"/>
      <c r="E49" s="6" t="inlineStr"/>
      <c r="F49" s="6">
        <f>IF(AND(D49&lt;&gt;"",E49&lt;&gt;""),E49-D49,"")</f>
        <v/>
      </c>
      <c r="G49" s="6" t="inlineStr"/>
      <c r="H49" s="6" t="n">
        <v>0</v>
      </c>
      <c r="I49" s="8">
        <f>IF(AND(F49&lt;&gt;"",H49&lt;&gt;""),F49*H49,"")</f>
        <v/>
      </c>
      <c r="J49" s="6" t="inlineStr">
        <is>
          <t>En attente</t>
        </is>
      </c>
    </row>
    <row r="50" ht="20" customHeight="1">
      <c r="A50" s="18" t="n">
        <v>46</v>
      </c>
      <c r="B50" s="6" t="inlineStr"/>
      <c r="C50" s="6" t="inlineStr"/>
      <c r="D50" s="6" t="inlineStr"/>
      <c r="E50" s="6" t="inlineStr"/>
      <c r="F50" s="6">
        <f>IF(AND(D50&lt;&gt;"",E50&lt;&gt;""),E50-D50,"")</f>
        <v/>
      </c>
      <c r="G50" s="6" t="inlineStr"/>
      <c r="H50" s="6" t="n">
        <v>0</v>
      </c>
      <c r="I50" s="8">
        <f>IF(AND(F50&lt;&gt;"",H50&lt;&gt;""),F50*H50,"")</f>
        <v/>
      </c>
      <c r="J50" s="6" t="inlineStr">
        <is>
          <t>En attente</t>
        </is>
      </c>
    </row>
    <row r="51" ht="20" customHeight="1">
      <c r="A51" s="18" t="n">
        <v>47</v>
      </c>
      <c r="B51" s="6" t="inlineStr"/>
      <c r="C51" s="6" t="inlineStr"/>
      <c r="D51" s="6" t="inlineStr"/>
      <c r="E51" s="6" t="inlineStr"/>
      <c r="F51" s="6">
        <f>IF(AND(D51&lt;&gt;"",E51&lt;&gt;""),E51-D51,"")</f>
        <v/>
      </c>
      <c r="G51" s="6" t="inlineStr"/>
      <c r="H51" s="6" t="n">
        <v>0</v>
      </c>
      <c r="I51" s="8">
        <f>IF(AND(F51&lt;&gt;"",H51&lt;&gt;""),F51*H51,"")</f>
        <v/>
      </c>
      <c r="J51" s="6" t="inlineStr">
        <is>
          <t>En attente</t>
        </is>
      </c>
    </row>
    <row r="52" ht="20" customHeight="1">
      <c r="A52" s="18" t="n">
        <v>48</v>
      </c>
      <c r="B52" s="6" t="inlineStr"/>
      <c r="C52" s="6" t="inlineStr"/>
      <c r="D52" s="6" t="inlineStr"/>
      <c r="E52" s="6" t="inlineStr"/>
      <c r="F52" s="6">
        <f>IF(AND(D52&lt;&gt;"",E52&lt;&gt;""),E52-D52,"")</f>
        <v/>
      </c>
      <c r="G52" s="6" t="inlineStr"/>
      <c r="H52" s="6" t="n">
        <v>0</v>
      </c>
      <c r="I52" s="8">
        <f>IF(AND(F52&lt;&gt;"",H52&lt;&gt;""),F52*H52,"")</f>
        <v/>
      </c>
      <c r="J52" s="6" t="inlineStr">
        <is>
          <t>En attente</t>
        </is>
      </c>
    </row>
    <row r="53" ht="20" customHeight="1">
      <c r="A53" s="18" t="n">
        <v>49</v>
      </c>
      <c r="B53" s="6" t="inlineStr"/>
      <c r="C53" s="6" t="inlineStr"/>
      <c r="D53" s="6" t="inlineStr"/>
      <c r="E53" s="6" t="inlineStr"/>
      <c r="F53" s="6">
        <f>IF(AND(D53&lt;&gt;"",E53&lt;&gt;""),E53-D53,"")</f>
        <v/>
      </c>
      <c r="G53" s="6" t="inlineStr"/>
      <c r="H53" s="6" t="n">
        <v>0</v>
      </c>
      <c r="I53" s="8">
        <f>IF(AND(F53&lt;&gt;"",H53&lt;&gt;""),F53*H53,"")</f>
        <v/>
      </c>
      <c r="J53" s="6" t="inlineStr">
        <is>
          <t>En attente</t>
        </is>
      </c>
    </row>
    <row r="54" ht="20" customHeight="1">
      <c r="A54" s="18" t="n">
        <v>50</v>
      </c>
      <c r="B54" s="6" t="inlineStr"/>
      <c r="C54" s="6" t="inlineStr"/>
      <c r="D54" s="6" t="inlineStr"/>
      <c r="E54" s="6" t="inlineStr"/>
      <c r="F54" s="6">
        <f>IF(AND(D54&lt;&gt;"",E54&lt;&gt;""),E54-D54,"")</f>
        <v/>
      </c>
      <c r="G54" s="6" t="inlineStr"/>
      <c r="H54" s="6" t="n">
        <v>0</v>
      </c>
      <c r="I54" s="8">
        <f>IF(AND(F54&lt;&gt;"",H54&lt;&gt;""),F54*H54,"")</f>
        <v/>
      </c>
      <c r="J54" s="6" t="inlineStr">
        <is>
          <t>En attente</t>
        </is>
      </c>
    </row>
    <row r="55">
      <c r="A55" s="19" t="inlineStr">
        <is>
          <t>TOTAL DU MOIS</t>
        </is>
      </c>
      <c r="I55" s="20">
        <f>SUM(I5:I54)</f>
        <v/>
      </c>
      <c r="J55" s="21">
        <f>COUNTA(B5:B54)&amp;" réservations"</f>
        <v/>
      </c>
    </row>
  </sheetData>
  <mergeCells count="3">
    <mergeCell ref="A1:J1"/>
    <mergeCell ref="A55:H55"/>
    <mergeCell ref="A2:J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32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20" customWidth="1" min="2" max="2"/>
    <col width="16" customWidth="1" min="3" max="3"/>
    <col width="16" customWidth="1" min="4" max="4"/>
    <col width="20" customWidth="1" min="5" max="5"/>
  </cols>
  <sheetData>
    <row r="1" ht="38" customHeight="1">
      <c r="A1" s="12" t="inlineStr">
        <is>
          <t>CALCULATEUR DE TARIFS — MAROC 2026</t>
        </is>
      </c>
    </row>
    <row r="3" ht="24" customHeight="1">
      <c r="A3" s="3" t="inlineStr">
        <is>
          <t xml:space="preserve">  HYPOTHÈSES (modifier les cellules en bleu selon votre cas)</t>
        </is>
      </c>
    </row>
    <row r="4" ht="26" customHeight="1">
      <c r="A4" s="13" t="inlineStr">
        <is>
          <t>Paramètre</t>
        </is>
      </c>
      <c r="B4" s="13" t="inlineStr">
        <is>
          <t>Votre valeur</t>
        </is>
      </c>
      <c r="C4" s="13" t="inlineStr">
        <is>
          <t>Unité</t>
        </is>
      </c>
      <c r="D4" s="13" t="inlineStr">
        <is>
          <t>Min suggéré</t>
        </is>
      </c>
      <c r="E4" s="13" t="inlineStr">
        <is>
          <t>Max suggéré</t>
        </is>
      </c>
    </row>
    <row r="5" ht="20" customHeight="1">
      <c r="A5" s="5" t="inlineStr">
        <is>
          <t>Prix acquisition voiture (DH)</t>
        </is>
      </c>
      <c r="B5" s="22" t="n">
        <v>140000</v>
      </c>
      <c r="C5" s="6" t="inlineStr">
        <is>
          <t>DH</t>
        </is>
      </c>
      <c r="D5" s="6" t="n">
        <v>80000</v>
      </c>
      <c r="E5" s="6" t="n">
        <v>200000</v>
      </c>
    </row>
    <row r="6" ht="20" customHeight="1">
      <c r="A6" s="5" t="inlineStr">
        <is>
          <t>Durée amortissement (années)</t>
        </is>
      </c>
      <c r="B6" s="22" t="n">
        <v>5</v>
      </c>
      <c r="C6" s="6" t="inlineStr">
        <is>
          <t>ans</t>
        </is>
      </c>
      <c r="D6" s="6" t="n">
        <v>4</v>
      </c>
      <c r="E6" s="6" t="n">
        <v>7</v>
      </c>
    </row>
    <row r="7" ht="20" customHeight="1">
      <c r="A7" s="5" t="inlineStr">
        <is>
          <t>Assurance annuelle/voiture (DH)</t>
        </is>
      </c>
      <c r="B7" s="22" t="n">
        <v>10000</v>
      </c>
      <c r="C7" s="6" t="inlineStr">
        <is>
          <t>DH</t>
        </is>
      </c>
      <c r="D7" s="6" t="n">
        <v>8000</v>
      </c>
      <c r="E7" s="6" t="n">
        <v>12000</v>
      </c>
    </row>
    <row r="8" ht="20" customHeight="1">
      <c r="A8" s="5" t="inlineStr">
        <is>
          <t>Entretien annuel/voiture (DH)</t>
        </is>
      </c>
      <c r="B8" s="22" t="n">
        <v>4500</v>
      </c>
      <c r="C8" s="6" t="inlineStr">
        <is>
          <t>DH</t>
        </is>
      </c>
      <c r="D8" s="6" t="n">
        <v>3000</v>
      </c>
      <c r="E8" s="6" t="n">
        <v>6000</v>
      </c>
    </row>
    <row r="9" ht="20" customHeight="1">
      <c r="A9" s="5" t="inlineStr">
        <is>
          <t>Prix essence (DH/litre)</t>
        </is>
      </c>
      <c r="B9" s="22" t="n">
        <v>13</v>
      </c>
      <c r="C9" s="6" t="inlineStr">
        <is>
          <t>DH/l</t>
        </is>
      </c>
      <c r="D9" s="6" t="n">
        <v>12</v>
      </c>
      <c r="E9" s="6" t="n">
        <v>14</v>
      </c>
    </row>
    <row r="10" ht="20" customHeight="1">
      <c r="A10" s="5" t="inlineStr">
        <is>
          <t>Consommation (litres/100km)</t>
        </is>
      </c>
      <c r="B10" s="22" t="n">
        <v>7</v>
      </c>
      <c r="C10" s="6" t="inlineStr">
        <is>
          <t>l/100km</t>
        </is>
      </c>
      <c r="D10" s="6" t="n">
        <v>6</v>
      </c>
      <c r="E10" s="6" t="n">
        <v>9</v>
      </c>
    </row>
    <row r="11" ht="20" customHeight="1">
      <c r="A11" s="5" t="inlineStr">
        <is>
          <t>Km/jour estimé</t>
        </is>
      </c>
      <c r="B11" s="22" t="n">
        <v>150</v>
      </c>
      <c r="C11" s="6" t="inlineStr">
        <is>
          <t>km</t>
        </is>
      </c>
      <c r="D11" s="6" t="n">
        <v>100</v>
      </c>
      <c r="E11" s="6" t="n">
        <v>250</v>
      </c>
    </row>
    <row r="12" ht="20" customHeight="1">
      <c r="A12" s="5" t="inlineStr">
        <is>
          <t>Frais admin &amp; parking annuel (DH)</t>
        </is>
      </c>
      <c r="B12" s="22" t="n">
        <v>5500</v>
      </c>
      <c r="C12" s="6" t="inlineStr">
        <is>
          <t>DH</t>
        </is>
      </c>
      <c r="D12" s="6" t="n">
        <v>4000</v>
      </c>
      <c r="E12" s="6" t="n">
        <v>7000</v>
      </c>
    </row>
    <row r="13" ht="20" customHeight="1">
      <c r="A13" s="5" t="inlineStr">
        <is>
          <t>Marge bénéfice souhaitée (%)</t>
        </is>
      </c>
      <c r="B13" s="23" t="n">
        <v>0.55</v>
      </c>
      <c r="C13" s="6" t="inlineStr">
        <is>
          <t>%</t>
        </is>
      </c>
      <c r="D13" s="6" t="n">
        <v>0.5</v>
      </c>
      <c r="E13" s="6" t="n">
        <v>0.65</v>
      </c>
    </row>
    <row r="14" ht="10" customHeight="1"/>
    <row r="15" ht="24" customHeight="1">
      <c r="A15" s="3" t="inlineStr">
        <is>
          <t xml:space="preserve">  RÉSULTAT — COÛT RÉEL PAR JOUR &amp; TARIF SUGGÉRÉ</t>
        </is>
      </c>
    </row>
    <row r="16" ht="26" customHeight="1">
      <c r="A16" s="13" t="inlineStr">
        <is>
          <t>Composante</t>
        </is>
      </c>
      <c r="B16" s="13" t="inlineStr">
        <is>
          <t>Formule</t>
        </is>
      </c>
      <c r="C16" s="13" t="inlineStr">
        <is>
          <t>DH/jour</t>
        </is>
      </c>
      <c r="D16" s="13" t="inlineStr"/>
      <c r="E16" s="13" t="inlineStr"/>
    </row>
    <row r="17" ht="20" customHeight="1">
      <c r="A17" s="5" t="inlineStr">
        <is>
          <t>Amortissement voiture</t>
        </is>
      </c>
      <c r="B17" s="6">
        <f>B5/(B6*365)</f>
        <v/>
      </c>
      <c r="C17" s="8">
        <f>B5/(B6*365)</f>
        <v/>
      </c>
      <c r="D17" s="6" t="inlineStr"/>
      <c r="E17" s="6" t="inlineStr"/>
    </row>
    <row r="18" ht="20" customHeight="1">
      <c r="A18" s="5" t="inlineStr">
        <is>
          <t>Assurance</t>
        </is>
      </c>
      <c r="B18" s="6">
        <f>B7/365</f>
        <v/>
      </c>
      <c r="C18" s="8">
        <f>B7/365</f>
        <v/>
      </c>
      <c r="D18" s="6" t="inlineStr"/>
      <c r="E18" s="6" t="inlineStr"/>
    </row>
    <row r="19" ht="20" customHeight="1">
      <c r="A19" s="5" t="inlineStr">
        <is>
          <t>Entretien préventif</t>
        </is>
      </c>
      <c r="B19" s="6">
        <f>B8/365</f>
        <v/>
      </c>
      <c r="C19" s="8">
        <f>B8/365</f>
        <v/>
      </c>
      <c r="D19" s="6" t="inlineStr"/>
      <c r="E19" s="6" t="inlineStr"/>
    </row>
    <row r="20" ht="20" customHeight="1">
      <c r="A20" s="5" t="inlineStr">
        <is>
          <t>Essence (km estimés)</t>
        </is>
      </c>
      <c r="B20" s="6">
        <f>(B10/100)*B11*B9</f>
        <v/>
      </c>
      <c r="C20" s="8">
        <f>(B10/100)*B11*B9</f>
        <v/>
      </c>
      <c r="D20" s="6" t="inlineStr"/>
      <c r="E20" s="6" t="inlineStr"/>
    </row>
    <row r="21" ht="20" customHeight="1">
      <c r="A21" s="5" t="inlineStr">
        <is>
          <t>Frais admin &amp; parking</t>
        </is>
      </c>
      <c r="B21" s="6">
        <f>B12/365</f>
        <v/>
      </c>
      <c r="C21" s="8">
        <f>B12/365</f>
        <v/>
      </c>
      <c r="D21" s="6" t="inlineStr"/>
      <c r="E21" s="6" t="inlineStr"/>
    </row>
    <row r="22" ht="20" customHeight="1">
      <c r="A22" s="24" t="inlineStr">
        <is>
          <t>COÛT TOTAL / JOUR</t>
        </is>
      </c>
      <c r="B22" s="25">
        <f>SUM(C17:C21)</f>
        <v/>
      </c>
      <c r="C22" s="26">
        <f>SUM(C17:C21)</f>
        <v/>
      </c>
      <c r="D22" s="25" t="inlineStr"/>
      <c r="E22" s="25" t="inlineStr"/>
    </row>
    <row r="23" ht="20" customHeight="1">
      <c r="A23" s="24" t="inlineStr">
        <is>
          <t>TARIF SUGGÉRÉ (marge incluse)</t>
        </is>
      </c>
      <c r="B23" s="25">
        <f>C22/(1-B13)</f>
        <v/>
      </c>
      <c r="C23" s="26">
        <f>C22/(1-B13)</f>
        <v/>
      </c>
      <c r="D23" s="25" t="inlineStr"/>
      <c r="E23" s="25" t="inlineStr"/>
    </row>
    <row r="24" ht="20" customHeight="1">
      <c r="A24" s="24" t="inlineStr">
        <is>
          <t>TARIF ARRONDI (commercial)</t>
        </is>
      </c>
      <c r="B24" s="25">
        <f>CEILING(C23,10)</f>
        <v/>
      </c>
      <c r="C24" s="26">
        <f>CEILING(C23,10)</f>
        <v/>
      </c>
      <c r="D24" s="25" t="inlineStr"/>
      <c r="E24" s="25" t="inlineStr"/>
    </row>
    <row r="26" ht="10" customHeight="1"/>
    <row r="27" ht="24" customHeight="1">
      <c r="A27" s="3" t="inlineStr">
        <is>
          <t xml:space="preserve">  TABLEAU TARIFAIRE SAISONNIER AUTOMATIQUE</t>
        </is>
      </c>
    </row>
    <row r="28" ht="26" customHeight="1">
      <c r="A28" s="4" t="inlineStr">
        <is>
          <t>Saison</t>
        </is>
      </c>
      <c r="B28" s="4" t="inlineStr">
        <is>
          <t>Coefficient</t>
        </is>
      </c>
      <c r="C28" s="4" t="inlineStr">
        <is>
          <t>Tarif Éco (base 220)</t>
        </is>
      </c>
      <c r="D28" s="4" t="inlineStr">
        <is>
          <t>Tarif Berline (base 300)</t>
        </is>
      </c>
      <c r="E28" s="4" t="inlineStr">
        <is>
          <t>Tarif SUV (base 520)</t>
        </is>
      </c>
    </row>
    <row r="29" ht="20" customHeight="1">
      <c r="A29" s="5" t="inlineStr">
        <is>
          <t>Très haute (Juil-Août)</t>
        </is>
      </c>
      <c r="B29" s="27" t="n">
        <v>1.4</v>
      </c>
      <c r="C29" s="8">
        <f>CEILING(220*B29,10)</f>
        <v/>
      </c>
      <c r="D29" s="8">
        <f>CEILING(300*B29,10)</f>
        <v/>
      </c>
      <c r="E29" s="8">
        <f>CEILING(520*B29,10)</f>
        <v/>
      </c>
    </row>
    <row r="30" ht="20" customHeight="1">
      <c r="A30" s="5" t="inlineStr">
        <is>
          <t>Haute (Mars-Mai, Déc)</t>
        </is>
      </c>
      <c r="B30" s="27" t="n">
        <v>1.35</v>
      </c>
      <c r="C30" s="8">
        <f>CEILING(220*B30,10)</f>
        <v/>
      </c>
      <c r="D30" s="8">
        <f>CEILING(300*B30,10)</f>
        <v/>
      </c>
      <c r="E30" s="8">
        <f>CEILING(520*B30,10)</f>
        <v/>
      </c>
    </row>
    <row r="31" ht="20" customHeight="1">
      <c r="A31" s="5" t="inlineStr">
        <is>
          <t>Normale (Oct-Nov, Jan)</t>
        </is>
      </c>
      <c r="B31" s="27" t="n">
        <v>1</v>
      </c>
      <c r="C31" s="8">
        <f>CEILING(220*B31,10)</f>
        <v/>
      </c>
      <c r="D31" s="8">
        <f>CEILING(300*B31,10)</f>
        <v/>
      </c>
      <c r="E31" s="8">
        <f>CEILING(520*B31,10)</f>
        <v/>
      </c>
    </row>
    <row r="32" ht="20" customHeight="1">
      <c r="A32" s="5" t="inlineStr">
        <is>
          <t>Basse (Juin, Sept)</t>
        </is>
      </c>
      <c r="B32" s="27" t="n">
        <v>0.85</v>
      </c>
      <c r="C32" s="8">
        <f>CEILING(220*B32,10)</f>
        <v/>
      </c>
      <c r="D32" s="8">
        <f>CEILING(300*B32,10)</f>
        <v/>
      </c>
      <c r="E32" s="8">
        <f>CEILING(520*B32,10)</f>
        <v/>
      </c>
    </row>
  </sheetData>
  <mergeCells count="4">
    <mergeCell ref="A15:E15"/>
    <mergeCell ref="A1:E1"/>
    <mergeCell ref="A27:E27"/>
    <mergeCell ref="A3:E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N14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</cols>
  <sheetData>
    <row r="1" ht="38" customHeight="1">
      <c r="A1" s="12" t="inlineStr">
        <is>
          <t>TRACKER MENSUEL — 12 MOIS — ANNÉE 2026</t>
        </is>
      </c>
    </row>
    <row r="3" ht="26" customHeight="1">
      <c r="A3" s="13" t="inlineStr">
        <is>
          <t>Indicateur</t>
        </is>
      </c>
      <c r="B3" s="13" t="inlineStr">
        <is>
          <t>Jan</t>
        </is>
      </c>
      <c r="C3" s="13" t="inlineStr">
        <is>
          <t>Fév</t>
        </is>
      </c>
      <c r="D3" s="13" t="inlineStr">
        <is>
          <t>Mar</t>
        </is>
      </c>
      <c r="E3" s="13" t="inlineStr">
        <is>
          <t>Avr</t>
        </is>
      </c>
      <c r="F3" s="13" t="inlineStr">
        <is>
          <t>Mai</t>
        </is>
      </c>
      <c r="G3" s="13" t="inlineStr">
        <is>
          <t>Juin</t>
        </is>
      </c>
      <c r="H3" s="13" t="inlineStr">
        <is>
          <t>Juil</t>
        </is>
      </c>
      <c r="I3" s="13" t="inlineStr">
        <is>
          <t>Août</t>
        </is>
      </c>
      <c r="J3" s="13" t="inlineStr">
        <is>
          <t>Sep</t>
        </is>
      </c>
      <c r="K3" s="13" t="inlineStr">
        <is>
          <t>Oct</t>
        </is>
      </c>
      <c r="L3" s="13" t="inlineStr">
        <is>
          <t>Nov</t>
        </is>
      </c>
      <c r="M3" s="13" t="inlineStr">
        <is>
          <t>Déc</t>
        </is>
      </c>
      <c r="N3" s="13" t="inlineStr">
        <is>
          <t>TOTAL / MOY.</t>
        </is>
      </c>
    </row>
    <row r="4" ht="20" customHeight="1">
      <c r="A4" s="5" t="inlineStr">
        <is>
          <t>Nb réservations</t>
        </is>
      </c>
      <c r="B4" s="28" t="n">
        <v>0</v>
      </c>
      <c r="C4" s="28" t="n">
        <v>0</v>
      </c>
      <c r="D4" s="28" t="n">
        <v>0</v>
      </c>
      <c r="E4" s="28" t="n">
        <v>0</v>
      </c>
      <c r="F4" s="28" t="n">
        <v>0</v>
      </c>
      <c r="G4" s="28" t="n">
        <v>0</v>
      </c>
      <c r="H4" s="28" t="n">
        <v>0</v>
      </c>
      <c r="I4" s="28" t="n">
        <v>0</v>
      </c>
      <c r="J4" s="28" t="n">
        <v>0</v>
      </c>
      <c r="K4" s="28" t="n">
        <v>0</v>
      </c>
      <c r="L4" s="28" t="n">
        <v>0</v>
      </c>
      <c r="M4" s="28" t="n">
        <v>0</v>
      </c>
      <c r="N4" s="29">
        <f>SUM(B4:M4)</f>
        <v/>
      </c>
    </row>
    <row r="5" ht="20" customHeight="1">
      <c r="A5" s="5" t="inlineStr">
        <is>
          <t>Revenu brut (DH)</t>
        </is>
      </c>
      <c r="B5" s="14" t="n">
        <v>0</v>
      </c>
      <c r="C5" s="14" t="n">
        <v>0</v>
      </c>
      <c r="D5" s="14" t="n">
        <v>0</v>
      </c>
      <c r="E5" s="14" t="n">
        <v>0</v>
      </c>
      <c r="F5" s="14" t="n">
        <v>0</v>
      </c>
      <c r="G5" s="14" t="n">
        <v>0</v>
      </c>
      <c r="H5" s="14" t="n">
        <v>0</v>
      </c>
      <c r="I5" s="14" t="n">
        <v>0</v>
      </c>
      <c r="J5" s="14" t="n">
        <v>0</v>
      </c>
      <c r="K5" s="14" t="n">
        <v>0</v>
      </c>
      <c r="L5" s="14" t="n">
        <v>0</v>
      </c>
      <c r="M5" s="14" t="n">
        <v>0</v>
      </c>
      <c r="N5" s="30">
        <f>SUM(B5:M5)</f>
        <v/>
      </c>
    </row>
    <row r="6" ht="20" customHeight="1">
      <c r="A6" s="5" t="inlineStr">
        <is>
          <t>Charges opérationnelles (DH)</t>
        </is>
      </c>
      <c r="B6" s="14" t="n">
        <v>0</v>
      </c>
      <c r="C6" s="14" t="n">
        <v>0</v>
      </c>
      <c r="D6" s="14" t="n">
        <v>0</v>
      </c>
      <c r="E6" s="14" t="n">
        <v>0</v>
      </c>
      <c r="F6" s="14" t="n">
        <v>0</v>
      </c>
      <c r="G6" s="14" t="n">
        <v>0</v>
      </c>
      <c r="H6" s="14" t="n">
        <v>0</v>
      </c>
      <c r="I6" s="14" t="n">
        <v>0</v>
      </c>
      <c r="J6" s="14" t="n">
        <v>0</v>
      </c>
      <c r="K6" s="14" t="n">
        <v>0</v>
      </c>
      <c r="L6" s="14" t="n">
        <v>0</v>
      </c>
      <c r="M6" s="14" t="n">
        <v>0</v>
      </c>
      <c r="N6" s="30">
        <f>SUM(B6:M6)</f>
        <v/>
      </c>
    </row>
    <row r="7" ht="20" customHeight="1">
      <c r="A7" s="5" t="inlineStr">
        <is>
          <t>Marge nette (DH)</t>
        </is>
      </c>
      <c r="B7" s="14" t="n">
        <v>0</v>
      </c>
      <c r="C7" s="14" t="n">
        <v>0</v>
      </c>
      <c r="D7" s="14" t="n">
        <v>0</v>
      </c>
      <c r="E7" s="14" t="n">
        <v>0</v>
      </c>
      <c r="F7" s="14" t="n">
        <v>0</v>
      </c>
      <c r="G7" s="14" t="n">
        <v>0</v>
      </c>
      <c r="H7" s="14" t="n">
        <v>0</v>
      </c>
      <c r="I7" s="14" t="n">
        <v>0</v>
      </c>
      <c r="J7" s="14" t="n">
        <v>0</v>
      </c>
      <c r="K7" s="14" t="n">
        <v>0</v>
      </c>
      <c r="L7" s="14" t="n">
        <v>0</v>
      </c>
      <c r="M7" s="14" t="n">
        <v>0</v>
      </c>
      <c r="N7" s="30">
        <f>SUM(B7:M7)</f>
        <v/>
      </c>
    </row>
    <row r="8" ht="20" customHeight="1">
      <c r="A8" s="5" t="inlineStr">
        <is>
          <t>Taux d'occupation (%)</t>
        </is>
      </c>
      <c r="B8" s="31" t="n">
        <v>0</v>
      </c>
      <c r="C8" s="31" t="n">
        <v>0</v>
      </c>
      <c r="D8" s="31" t="n">
        <v>0</v>
      </c>
      <c r="E8" s="31" t="n">
        <v>0</v>
      </c>
      <c r="F8" s="31" t="n">
        <v>0</v>
      </c>
      <c r="G8" s="31" t="n">
        <v>0</v>
      </c>
      <c r="H8" s="31" t="n">
        <v>0</v>
      </c>
      <c r="I8" s="31" t="n">
        <v>0</v>
      </c>
      <c r="J8" s="31" t="n">
        <v>0</v>
      </c>
      <c r="K8" s="31" t="n">
        <v>0</v>
      </c>
      <c r="L8" s="31" t="n">
        <v>0</v>
      </c>
      <c r="M8" s="31" t="n">
        <v>0</v>
      </c>
      <c r="N8" s="32">
        <f>SUM(B8:M8)</f>
        <v/>
      </c>
    </row>
    <row r="9" ht="20" customHeight="1">
      <c r="A9" s="5" t="inlineStr">
        <is>
          <t>Nb nouveaux clients</t>
        </is>
      </c>
      <c r="B9" s="28" t="n">
        <v>0</v>
      </c>
      <c r="C9" s="28" t="n">
        <v>0</v>
      </c>
      <c r="D9" s="28" t="n">
        <v>0</v>
      </c>
      <c r="E9" s="28" t="n">
        <v>0</v>
      </c>
      <c r="F9" s="28" t="n">
        <v>0</v>
      </c>
      <c r="G9" s="28" t="n">
        <v>0</v>
      </c>
      <c r="H9" s="28" t="n">
        <v>0</v>
      </c>
      <c r="I9" s="28" t="n">
        <v>0</v>
      </c>
      <c r="J9" s="28" t="n">
        <v>0</v>
      </c>
      <c r="K9" s="28" t="n">
        <v>0</v>
      </c>
      <c r="L9" s="28" t="n">
        <v>0</v>
      </c>
      <c r="M9" s="28" t="n">
        <v>0</v>
      </c>
      <c r="N9" s="29">
        <f>SUM(B9:M9)</f>
        <v/>
      </c>
    </row>
    <row r="10" ht="20" customHeight="1">
      <c r="A10" s="5" t="inlineStr">
        <is>
          <t>Coût acquisition client (DH)</t>
        </is>
      </c>
      <c r="B10" s="14" t="n">
        <v>0</v>
      </c>
      <c r="C10" s="14" t="n">
        <v>0</v>
      </c>
      <c r="D10" s="14" t="n">
        <v>0</v>
      </c>
      <c r="E10" s="14" t="n">
        <v>0</v>
      </c>
      <c r="F10" s="14" t="n">
        <v>0</v>
      </c>
      <c r="G10" s="14" t="n">
        <v>0</v>
      </c>
      <c r="H10" s="14" t="n">
        <v>0</v>
      </c>
      <c r="I10" s="14" t="n">
        <v>0</v>
      </c>
      <c r="J10" s="14" t="n">
        <v>0</v>
      </c>
      <c r="K10" s="14" t="n">
        <v>0</v>
      </c>
      <c r="L10" s="14" t="n">
        <v>0</v>
      </c>
      <c r="M10" s="14" t="n">
        <v>0</v>
      </c>
      <c r="N10" s="30">
        <f>SUM(B10:M10)</f>
        <v/>
      </c>
    </row>
    <row r="11" ht="20" customHeight="1">
      <c r="A11" s="5" t="inlineStr">
        <is>
          <t>Revenu par voiture (DH)</t>
        </is>
      </c>
      <c r="B11" s="14" t="n">
        <v>0</v>
      </c>
      <c r="C11" s="14" t="n">
        <v>0</v>
      </c>
      <c r="D11" s="14" t="n">
        <v>0</v>
      </c>
      <c r="E11" s="14" t="n">
        <v>0</v>
      </c>
      <c r="F11" s="14" t="n">
        <v>0</v>
      </c>
      <c r="G11" s="14" t="n">
        <v>0</v>
      </c>
      <c r="H11" s="14" t="n">
        <v>0</v>
      </c>
      <c r="I11" s="14" t="n">
        <v>0</v>
      </c>
      <c r="J11" s="14" t="n">
        <v>0</v>
      </c>
      <c r="K11" s="14" t="n">
        <v>0</v>
      </c>
      <c r="L11" s="14" t="n">
        <v>0</v>
      </c>
      <c r="M11" s="14" t="n">
        <v>0</v>
      </c>
      <c r="N11" s="30">
        <f>SUM(B11:M11)</f>
        <v/>
      </c>
    </row>
    <row r="12" ht="20" customHeight="1">
      <c r="A12" s="5" t="inlineStr">
        <is>
          <t>Nb véhicules en flotte</t>
        </is>
      </c>
      <c r="B12" s="28" t="n">
        <v>0</v>
      </c>
      <c r="C12" s="28" t="n">
        <v>0</v>
      </c>
      <c r="D12" s="28" t="n">
        <v>0</v>
      </c>
      <c r="E12" s="28" t="n">
        <v>0</v>
      </c>
      <c r="F12" s="28" t="n">
        <v>0</v>
      </c>
      <c r="G12" s="28" t="n">
        <v>0</v>
      </c>
      <c r="H12" s="28" t="n">
        <v>0</v>
      </c>
      <c r="I12" s="28" t="n">
        <v>0</v>
      </c>
      <c r="J12" s="28" t="n">
        <v>0</v>
      </c>
      <c r="K12" s="28" t="n">
        <v>0</v>
      </c>
      <c r="L12" s="28" t="n">
        <v>0</v>
      </c>
      <c r="M12" s="28" t="n">
        <v>0</v>
      </c>
      <c r="N12" s="29">
        <f>SUM(B12:M12)</f>
        <v/>
      </c>
    </row>
    <row r="14" ht="10" customHeight="1">
      <c r="A14" s="16" t="inlineStr">
        <is>
          <t>Texte bleu = saisir vos données réelles chaque mois | Total calculé automatiquement</t>
        </is>
      </c>
    </row>
  </sheetData>
  <mergeCells count="2">
    <mergeCell ref="A14:N14"/>
    <mergeCell ref="A1:N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2026-04-20T20:29:26Z</dcterms:created>
  <dcterms:modified xmlns:dcterms="http://purl.org/dc/terms/" xmlns:xsi="http://www.w3.org/2001/XMLSchema-instance" xsi:type="dcterms:W3CDTF">2026-04-20T20:29:26Z</dcterms:modified>
</cp:coreProperties>
</file>